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150" windowWidth="22980" windowHeight="10845"/>
  </bookViews>
  <sheets>
    <sheet name="Taul1" sheetId="1" r:id="rId1"/>
  </sheets>
  <calcPr calcId="145621"/>
</workbook>
</file>

<file path=xl/calcChain.xml><?xml version="1.0" encoding="utf-8"?>
<calcChain xmlns="http://schemas.openxmlformats.org/spreadsheetml/2006/main">
  <c r="BD17" i="1" l="1"/>
  <c r="BC17" i="1"/>
  <c r="BB17" i="1"/>
  <c r="BA17" i="1"/>
  <c r="AZ17" i="1"/>
  <c r="AW17" i="1"/>
  <c r="AV17" i="1"/>
  <c r="AU17" i="1"/>
  <c r="AT17" i="1"/>
  <c r="AS17" i="1"/>
  <c r="AP17" i="1"/>
  <c r="AO17" i="1"/>
  <c r="AN17" i="1"/>
  <c r="AM17" i="1"/>
  <c r="AL17" i="1"/>
  <c r="AI17" i="1"/>
  <c r="AH17" i="1"/>
  <c r="AG17" i="1"/>
  <c r="AF17" i="1"/>
  <c r="AE17" i="1"/>
  <c r="AB17" i="1"/>
  <c r="AA17" i="1"/>
  <c r="Z17" i="1"/>
  <c r="Y17" i="1"/>
  <c r="X17" i="1"/>
  <c r="U17" i="1"/>
  <c r="T17" i="1"/>
  <c r="S17" i="1"/>
  <c r="R17" i="1"/>
  <c r="Q17" i="1"/>
  <c r="N17" i="1"/>
  <c r="M17" i="1"/>
  <c r="L17" i="1"/>
  <c r="K17" i="1"/>
  <c r="J17" i="1"/>
  <c r="G17" i="1"/>
  <c r="F17" i="1"/>
  <c r="E17" i="1"/>
  <c r="D17" i="1"/>
  <c r="C17" i="1"/>
  <c r="V17" i="1" l="1"/>
  <c r="AJ17" i="1"/>
  <c r="AY17" i="1"/>
  <c r="BE17" i="1"/>
  <c r="BD18" i="1"/>
  <c r="BF18" i="1" s="1"/>
  <c r="BF17" i="1"/>
  <c r="BF16" i="1"/>
  <c r="BE16" i="1"/>
  <c r="BF15" i="1"/>
  <c r="BE15" i="1"/>
  <c r="BF14" i="1"/>
  <c r="BE14" i="1"/>
  <c r="BF13" i="1"/>
  <c r="BE13" i="1"/>
  <c r="BF12" i="1"/>
  <c r="BE12" i="1"/>
  <c r="BF11" i="1"/>
  <c r="BE11" i="1"/>
  <c r="BF10" i="1"/>
  <c r="BE10" i="1"/>
  <c r="BF9" i="1"/>
  <c r="BE9" i="1"/>
  <c r="BF8" i="1"/>
  <c r="BE8" i="1"/>
  <c r="BF7" i="1"/>
  <c r="BE7" i="1"/>
  <c r="BF6" i="1"/>
  <c r="BE6" i="1"/>
  <c r="BF5" i="1"/>
  <c r="BE5" i="1"/>
  <c r="AW18" i="1"/>
  <c r="AX17" i="1"/>
  <c r="AY16" i="1"/>
  <c r="AX16" i="1"/>
  <c r="AY15" i="1"/>
  <c r="AX15" i="1"/>
  <c r="AY14" i="1"/>
  <c r="AX14" i="1"/>
  <c r="AY13" i="1"/>
  <c r="AX13" i="1"/>
  <c r="AY12" i="1"/>
  <c r="AX12" i="1"/>
  <c r="AY11" i="1"/>
  <c r="AX11" i="1"/>
  <c r="AY10" i="1"/>
  <c r="AX10" i="1"/>
  <c r="AY9" i="1"/>
  <c r="AX9" i="1"/>
  <c r="AY8" i="1"/>
  <c r="AX8" i="1"/>
  <c r="AY7" i="1"/>
  <c r="AX7" i="1"/>
  <c r="AY6" i="1"/>
  <c r="AX6" i="1"/>
  <c r="AY5" i="1"/>
  <c r="AX5" i="1"/>
  <c r="AP18" i="1"/>
  <c r="AQ17" i="1"/>
  <c r="AR16" i="1"/>
  <c r="AQ16" i="1"/>
  <c r="AR15" i="1"/>
  <c r="AQ15" i="1"/>
  <c r="AR14" i="1"/>
  <c r="AQ14" i="1"/>
  <c r="AR13" i="1"/>
  <c r="AQ13" i="1"/>
  <c r="AR12" i="1"/>
  <c r="AQ12" i="1"/>
  <c r="AR11" i="1"/>
  <c r="AQ11" i="1"/>
  <c r="AR10" i="1"/>
  <c r="AQ10" i="1"/>
  <c r="AR9" i="1"/>
  <c r="AQ9" i="1"/>
  <c r="AR8" i="1"/>
  <c r="AQ8" i="1"/>
  <c r="AR7" i="1"/>
  <c r="AQ7" i="1"/>
  <c r="AR6" i="1"/>
  <c r="AQ6" i="1"/>
  <c r="AR5" i="1"/>
  <c r="AQ5" i="1"/>
  <c r="AI18" i="1"/>
  <c r="AK17" i="1"/>
  <c r="AK16" i="1"/>
  <c r="AJ16" i="1"/>
  <c r="AK15" i="1"/>
  <c r="AJ15" i="1"/>
  <c r="AK14" i="1"/>
  <c r="AJ14" i="1"/>
  <c r="AK13" i="1"/>
  <c r="AJ13" i="1"/>
  <c r="AK12" i="1"/>
  <c r="AJ12" i="1"/>
  <c r="AK11" i="1"/>
  <c r="AJ11" i="1"/>
  <c r="AK10" i="1"/>
  <c r="AJ10" i="1"/>
  <c r="AK9" i="1"/>
  <c r="AJ9" i="1"/>
  <c r="AK8" i="1"/>
  <c r="AJ8" i="1"/>
  <c r="AK7" i="1"/>
  <c r="AJ7" i="1"/>
  <c r="AK6" i="1"/>
  <c r="AJ6" i="1"/>
  <c r="AK5" i="1"/>
  <c r="AJ5" i="1"/>
  <c r="AB18" i="1"/>
  <c r="AD18" i="1" s="1"/>
  <c r="AD17" i="1"/>
  <c r="AC17" i="1"/>
  <c r="AD16" i="1"/>
  <c r="AC16" i="1"/>
  <c r="AD15" i="1"/>
  <c r="AC15" i="1"/>
  <c r="AD14" i="1"/>
  <c r="AC14" i="1"/>
  <c r="AD13" i="1"/>
  <c r="AC13" i="1"/>
  <c r="AD12" i="1"/>
  <c r="AC12" i="1"/>
  <c r="AD11" i="1"/>
  <c r="AC11" i="1"/>
  <c r="AD10" i="1"/>
  <c r="AC10" i="1"/>
  <c r="AD9" i="1"/>
  <c r="AC9" i="1"/>
  <c r="AD8" i="1"/>
  <c r="AC8" i="1"/>
  <c r="AD7" i="1"/>
  <c r="AC7" i="1"/>
  <c r="AD6" i="1"/>
  <c r="AC6" i="1"/>
  <c r="AD5" i="1"/>
  <c r="AC5" i="1"/>
  <c r="U18" i="1"/>
  <c r="W16" i="1"/>
  <c r="V16" i="1"/>
  <c r="W15" i="1"/>
  <c r="V15" i="1"/>
  <c r="W14" i="1"/>
  <c r="V14" i="1"/>
  <c r="W13" i="1"/>
  <c r="V13" i="1"/>
  <c r="W12" i="1"/>
  <c r="V12" i="1"/>
  <c r="W11" i="1"/>
  <c r="V11" i="1"/>
  <c r="W10" i="1"/>
  <c r="V10" i="1"/>
  <c r="W9" i="1"/>
  <c r="V9" i="1"/>
  <c r="W8" i="1"/>
  <c r="V8" i="1"/>
  <c r="W7" i="1"/>
  <c r="V7" i="1"/>
  <c r="W6" i="1"/>
  <c r="V6" i="1"/>
  <c r="W5" i="1"/>
  <c r="V5" i="1"/>
  <c r="N18" i="1"/>
  <c r="P16" i="1"/>
  <c r="O16" i="1"/>
  <c r="P15" i="1"/>
  <c r="O15" i="1"/>
  <c r="P14" i="1"/>
  <c r="O14" i="1"/>
  <c r="P13" i="1"/>
  <c r="O13" i="1"/>
  <c r="P12" i="1"/>
  <c r="O12" i="1"/>
  <c r="P11" i="1"/>
  <c r="O11" i="1"/>
  <c r="P10" i="1"/>
  <c r="O10" i="1"/>
  <c r="P9" i="1"/>
  <c r="O9" i="1"/>
  <c r="P8" i="1"/>
  <c r="O8" i="1"/>
  <c r="P7" i="1"/>
  <c r="O7" i="1"/>
  <c r="P6" i="1"/>
  <c r="O6" i="1"/>
  <c r="P5" i="1"/>
  <c r="O5" i="1"/>
  <c r="G18" i="1"/>
  <c r="H18" i="1" s="1"/>
  <c r="I17" i="1"/>
  <c r="I16" i="1"/>
  <c r="H16" i="1"/>
  <c r="I15" i="1"/>
  <c r="H15" i="1"/>
  <c r="I14" i="1"/>
  <c r="H14" i="1"/>
  <c r="I13" i="1"/>
  <c r="H13" i="1"/>
  <c r="I12" i="1"/>
  <c r="H12" i="1"/>
  <c r="I11" i="1"/>
  <c r="H11" i="1"/>
  <c r="I10" i="1"/>
  <c r="H10" i="1"/>
  <c r="I9" i="1"/>
  <c r="H9" i="1"/>
  <c r="I8" i="1"/>
  <c r="H8" i="1"/>
  <c r="I7" i="1"/>
  <c r="H7" i="1"/>
  <c r="I6" i="1"/>
  <c r="H6" i="1"/>
  <c r="I5" i="1"/>
  <c r="H5" i="1"/>
  <c r="H17" i="1" l="1"/>
  <c r="W18" i="1"/>
  <c r="AR17" i="1"/>
  <c r="P17" i="1"/>
  <c r="AY18" i="1"/>
  <c r="W17" i="1"/>
  <c r="P18" i="1"/>
  <c r="AK18" i="1"/>
  <c r="I18" i="1"/>
  <c r="AR18" i="1"/>
  <c r="BE18" i="1"/>
  <c r="AX18" i="1"/>
  <c r="AQ18" i="1"/>
  <c r="AJ18" i="1"/>
  <c r="AC18" i="1"/>
  <c r="V18" i="1"/>
  <c r="O17" i="1"/>
  <c r="O18" i="1"/>
</calcChain>
</file>

<file path=xl/sharedStrings.xml><?xml version="1.0" encoding="utf-8"?>
<sst xmlns="http://schemas.openxmlformats.org/spreadsheetml/2006/main" count="50" uniqueCount="36">
  <si>
    <t>Teollisuus</t>
  </si>
  <si>
    <t>Rakentaminen</t>
  </si>
  <si>
    <t>Rahoitus- ja vakuutustoiminta</t>
  </si>
  <si>
    <t>Terveys- ja sosiaalipalvelut</t>
  </si>
  <si>
    <t>Yhteensä</t>
  </si>
  <si>
    <t>Toimialakoodi</t>
  </si>
  <si>
    <t>10-33</t>
  </si>
  <si>
    <t>41-43</t>
  </si>
  <si>
    <t>45-47</t>
  </si>
  <si>
    <t>64-66</t>
  </si>
  <si>
    <t>86-88</t>
  </si>
  <si>
    <t>muutos(%)</t>
  </si>
  <si>
    <t>Tammikuu</t>
  </si>
  <si>
    <t>Helmikuu</t>
  </si>
  <si>
    <t>Maaliskuu</t>
  </si>
  <si>
    <t>Huhtikuu</t>
  </si>
  <si>
    <t>Toukokuu</t>
  </si>
  <si>
    <t>Kesäkuu</t>
  </si>
  <si>
    <t>Heinäkuu</t>
  </si>
  <si>
    <t>Elokuu</t>
  </si>
  <si>
    <t>Syyskuu</t>
  </si>
  <si>
    <t>Lokakuu</t>
  </si>
  <si>
    <t>Marraskuu</t>
  </si>
  <si>
    <t>Joulukuu</t>
  </si>
  <si>
    <t>Koko vuosi</t>
  </si>
  <si>
    <t>luvut miljoonia euroja</t>
  </si>
  <si>
    <t>Muut</t>
  </si>
  <si>
    <t>Tukku- ja vähittäiskauppa, moottoriajoneuvojen ja moottoripyörien korjaus</t>
  </si>
  <si>
    <t>osuus(%)</t>
  </si>
  <si>
    <t>osuus(%) = toimialan osuus kaikista arvonlisäveron palautuksista</t>
  </si>
  <si>
    <t>Arvonlisäveron palautukset</t>
  </si>
  <si>
    <t>Julkinen hallinto ja maanpuolustus, pakollinen sosiaalivakuutus</t>
  </si>
  <si>
    <t>84</t>
  </si>
  <si>
    <t>Toimialaluokitus perustuu yritysten itsensä Verohallinnolle ilmoittamiin tietoihin.</t>
  </si>
  <si>
    <t>Kumulatiivinen</t>
  </si>
  <si>
    <t>muutos(%) = muutos vuodesta 2014 vuoteen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</si>
</sst>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#,##0.0_ ;[Red]\-#,##0.0\ "/>
  </numFmts>
  <fonts count="7" x14ac:knownFonts="1">
    <font>
      <sz val="10"/>
      <color theme="1"/>
      <name val="Arial"/>
      <family val="2"/>
    </font>
    <font>
      <b/>
      <sz val="12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2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/>
        <bgColor indexed="64"/>
      </patternFill>
    </fill>
  </fills>
  <borders count="2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3" fillId="2" borderId="1" xfId="0" applyFont="1" applyFill="1" applyBorder="1" applyAlignment="1">
      <alignment horizontal="left"/>
    </xf>
    <xf numFmtId="0" fontId="3" fillId="2" borderId="2" xfId="0" applyFont="1" applyFill="1" applyBorder="1" applyAlignment="1"/>
    <xf numFmtId="0" fontId="3" fillId="0" borderId="3" xfId="0" applyFont="1" applyBorder="1"/>
    <xf numFmtId="164" fontId="3" fillId="0" borderId="4" xfId="0" applyNumberFormat="1" applyFont="1" applyBorder="1"/>
    <xf numFmtId="164" fontId="3" fillId="0" borderId="5" xfId="0" applyNumberFormat="1" applyFont="1" applyBorder="1"/>
    <xf numFmtId="165" fontId="3" fillId="0" borderId="5" xfId="0" applyNumberFormat="1" applyFont="1" applyBorder="1"/>
    <xf numFmtId="164" fontId="3" fillId="0" borderId="6" xfId="0" applyNumberFormat="1" applyFont="1" applyBorder="1"/>
    <xf numFmtId="0" fontId="3" fillId="4" borderId="7" xfId="0" applyFont="1" applyFill="1" applyBorder="1"/>
    <xf numFmtId="164" fontId="3" fillId="4" borderId="8" xfId="0" applyNumberFormat="1" applyFont="1" applyFill="1" applyBorder="1"/>
    <xf numFmtId="164" fontId="3" fillId="4" borderId="9" xfId="0" applyNumberFormat="1" applyFont="1" applyFill="1" applyBorder="1"/>
    <xf numFmtId="165" fontId="3" fillId="4" borderId="9" xfId="0" applyNumberFormat="1" applyFont="1" applyFill="1" applyBorder="1"/>
    <xf numFmtId="164" fontId="3" fillId="4" borderId="10" xfId="0" applyNumberFormat="1" applyFont="1" applyFill="1" applyBorder="1"/>
    <xf numFmtId="0" fontId="3" fillId="0" borderId="7" xfId="0" applyFont="1" applyBorder="1"/>
    <xf numFmtId="164" fontId="3" fillId="0" borderId="8" xfId="0" applyNumberFormat="1" applyFont="1" applyBorder="1"/>
    <xf numFmtId="164" fontId="3" fillId="0" borderId="9" xfId="0" applyNumberFormat="1" applyFont="1" applyBorder="1"/>
    <xf numFmtId="165" fontId="3" fillId="0" borderId="9" xfId="0" applyNumberFormat="1" applyFont="1" applyBorder="1"/>
    <xf numFmtId="164" fontId="3" fillId="0" borderId="10" xfId="0" applyNumberFormat="1" applyFont="1" applyBorder="1"/>
    <xf numFmtId="0" fontId="3" fillId="4" borderId="11" xfId="0" applyFont="1" applyFill="1" applyBorder="1"/>
    <xf numFmtId="0" fontId="3" fillId="5" borderId="12" xfId="0" applyFont="1" applyFill="1" applyBorder="1"/>
    <xf numFmtId="164" fontId="3" fillId="5" borderId="13" xfId="0" applyNumberFormat="1" applyFont="1" applyFill="1" applyBorder="1"/>
    <xf numFmtId="164" fontId="3" fillId="5" borderId="14" xfId="0" applyNumberFormat="1" applyFont="1" applyFill="1" applyBorder="1"/>
    <xf numFmtId="165" fontId="3" fillId="5" borderId="14" xfId="0" applyNumberFormat="1" applyFont="1" applyFill="1" applyBorder="1"/>
    <xf numFmtId="164" fontId="3" fillId="5" borderId="15" xfId="0" applyNumberFormat="1" applyFont="1" applyFill="1" applyBorder="1"/>
    <xf numFmtId="0" fontId="0" fillId="0" borderId="0" xfId="0" applyAlignment="1"/>
    <xf numFmtId="0" fontId="4" fillId="0" borderId="0" xfId="0" applyFont="1" applyAlignment="1">
      <alignment horizontal="left" vertical="center"/>
    </xf>
    <xf numFmtId="0" fontId="4" fillId="0" borderId="0" xfId="0" applyFont="1"/>
    <xf numFmtId="0" fontId="5" fillId="0" borderId="0" xfId="0" applyNumberFormat="1" applyFont="1" applyFill="1" applyBorder="1" applyAlignment="1">
      <alignment horizontal="left" vertical="center"/>
    </xf>
    <xf numFmtId="0" fontId="1" fillId="3" borderId="20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0" fontId="1" fillId="3" borderId="22" xfId="0" applyFont="1" applyFill="1" applyBorder="1" applyAlignment="1">
      <alignment horizontal="center"/>
    </xf>
    <xf numFmtId="164" fontId="3" fillId="4" borderId="20" xfId="0" applyNumberFormat="1" applyFont="1" applyFill="1" applyBorder="1"/>
    <xf numFmtId="164" fontId="3" fillId="4" borderId="21" xfId="0" applyNumberFormat="1" applyFont="1" applyFill="1" applyBorder="1"/>
    <xf numFmtId="165" fontId="3" fillId="4" borderId="21" xfId="0" applyNumberFormat="1" applyFont="1" applyFill="1" applyBorder="1"/>
    <xf numFmtId="164" fontId="3" fillId="4" borderId="22" xfId="0" applyNumberFormat="1" applyFont="1" applyFill="1" applyBorder="1"/>
    <xf numFmtId="0" fontId="0" fillId="2" borderId="0" xfId="0" applyFill="1"/>
    <xf numFmtId="0" fontId="6" fillId="2" borderId="0" xfId="0" applyFont="1" applyFill="1"/>
    <xf numFmtId="164" fontId="3" fillId="4" borderId="23" xfId="0" applyNumberFormat="1" applyFont="1" applyFill="1" applyBorder="1"/>
    <xf numFmtId="0" fontId="1" fillId="5" borderId="12" xfId="0" applyFont="1" applyFill="1" applyBorder="1"/>
    <xf numFmtId="164" fontId="1" fillId="5" borderId="13" xfId="0" applyNumberFormat="1" applyFont="1" applyFill="1" applyBorder="1"/>
    <xf numFmtId="164" fontId="1" fillId="5" borderId="14" xfId="0" applyNumberFormat="1" applyFont="1" applyFill="1" applyBorder="1"/>
    <xf numFmtId="165" fontId="1" fillId="5" borderId="14" xfId="0" applyNumberFormat="1" applyFont="1" applyFill="1" applyBorder="1"/>
    <xf numFmtId="164" fontId="1" fillId="5" borderId="15" xfId="0" applyNumberFormat="1" applyFont="1" applyFill="1" applyBorder="1"/>
    <xf numFmtId="0" fontId="2" fillId="0" borderId="1" xfId="0" applyFont="1" applyBorder="1" applyAlignment="1">
      <alignment horizontal="center" vertical="center" textRotation="90" wrapText="1"/>
    </xf>
    <xf numFmtId="0" fontId="0" fillId="2" borderId="0" xfId="0" applyFill="1" applyAlignment="1">
      <alignment horizontal="center"/>
    </xf>
    <xf numFmtId="0" fontId="0" fillId="2" borderId="1" xfId="0" applyFill="1" applyBorder="1" applyAlignment="1">
      <alignment horizontal="center"/>
    </xf>
    <xf numFmtId="0" fontId="2" fillId="0" borderId="0" xfId="0" applyFont="1" applyBorder="1" applyAlignment="1">
      <alignment horizontal="center" textRotation="90" wrapText="1"/>
    </xf>
    <xf numFmtId="0" fontId="1" fillId="3" borderId="16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49" fontId="1" fillId="3" borderId="17" xfId="0" applyNumberFormat="1" applyFont="1" applyFill="1" applyBorder="1" applyAlignment="1">
      <alignment horizontal="center"/>
    </xf>
    <xf numFmtId="49" fontId="1" fillId="3" borderId="18" xfId="0" applyNumberFormat="1" applyFont="1" applyFill="1" applyBorder="1" applyAlignment="1">
      <alignment horizontal="center"/>
    </xf>
    <xf numFmtId="49" fontId="1" fillId="3" borderId="19" xfId="0" applyNumberFormat="1" applyFont="1" applyFill="1" applyBorder="1" applyAlignment="1">
      <alignment horizontal="center"/>
    </xf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ema">
  <a:themeElements>
    <a:clrScheme name="Verohallinto">
      <a:dk1>
        <a:srgbClr val="000000"/>
      </a:dk1>
      <a:lt1>
        <a:srgbClr val="FFFFFF"/>
      </a:lt1>
      <a:dk2>
        <a:srgbClr val="006600"/>
      </a:dk2>
      <a:lt2>
        <a:srgbClr val="E5EFE5"/>
      </a:lt2>
      <a:accent1>
        <a:srgbClr val="006600"/>
      </a:accent1>
      <a:accent2>
        <a:srgbClr val="FF9933"/>
      </a:accent2>
      <a:accent3>
        <a:srgbClr val="FFFFFF"/>
      </a:accent3>
      <a:accent4>
        <a:srgbClr val="000000"/>
      </a:accent4>
      <a:accent5>
        <a:srgbClr val="66A366"/>
      </a:accent5>
      <a:accent6>
        <a:srgbClr val="FFCC99"/>
      </a:accent6>
      <a:hlink>
        <a:srgbClr val="FF9933"/>
      </a:hlink>
      <a:folHlink>
        <a:srgbClr val="FFCC99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H22"/>
  <sheetViews>
    <sheetView showGridLines="0" tabSelected="1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B24" sqref="B24"/>
    </sheetView>
  </sheetViews>
  <sheetFormatPr defaultRowHeight="12.75" x14ac:dyDescent="0.2"/>
  <cols>
    <col min="1" max="1" width="8.7109375" style="24" customWidth="1"/>
    <col min="2" max="2" width="14.7109375" style="26" customWidth="1"/>
    <col min="3" max="26" width="9.7109375" style="26" customWidth="1"/>
    <col min="27" max="50" width="9.7109375" customWidth="1"/>
    <col min="51" max="78" width="10.7109375" style="26" customWidth="1"/>
    <col min="79" max="82" width="10.7109375" customWidth="1"/>
    <col min="83" max="86" width="10.7109375" style="26" customWidth="1"/>
    <col min="87" max="128" width="10.7109375" customWidth="1"/>
  </cols>
  <sheetData>
    <row r="1" spans="1:86" s="35" customFormat="1" ht="15.6" customHeight="1" x14ac:dyDescent="0.2">
      <c r="A1" s="44"/>
      <c r="B1" s="45"/>
      <c r="C1" s="47" t="s">
        <v>0</v>
      </c>
      <c r="D1" s="48"/>
      <c r="E1" s="48"/>
      <c r="F1" s="48"/>
      <c r="G1" s="48"/>
      <c r="H1" s="48"/>
      <c r="I1" s="49"/>
      <c r="J1" s="47" t="s">
        <v>1</v>
      </c>
      <c r="K1" s="48"/>
      <c r="L1" s="48"/>
      <c r="M1" s="48"/>
      <c r="N1" s="48"/>
      <c r="O1" s="48"/>
      <c r="P1" s="49"/>
      <c r="Q1" s="47" t="s">
        <v>27</v>
      </c>
      <c r="R1" s="48"/>
      <c r="S1" s="48"/>
      <c r="T1" s="48"/>
      <c r="U1" s="48"/>
      <c r="V1" s="48"/>
      <c r="W1" s="49"/>
      <c r="X1" s="47" t="s">
        <v>2</v>
      </c>
      <c r="Y1" s="48"/>
      <c r="Z1" s="48"/>
      <c r="AA1" s="48"/>
      <c r="AB1" s="48"/>
      <c r="AC1" s="48"/>
      <c r="AD1" s="49"/>
      <c r="AE1" s="47" t="s">
        <v>31</v>
      </c>
      <c r="AF1" s="48"/>
      <c r="AG1" s="48"/>
      <c r="AH1" s="48"/>
      <c r="AI1" s="48"/>
      <c r="AJ1" s="48"/>
      <c r="AK1" s="49"/>
      <c r="AL1" s="47" t="s">
        <v>3</v>
      </c>
      <c r="AM1" s="48"/>
      <c r="AN1" s="48"/>
      <c r="AO1" s="48"/>
      <c r="AP1" s="48"/>
      <c r="AQ1" s="48"/>
      <c r="AR1" s="49"/>
      <c r="AS1" s="47" t="s">
        <v>26</v>
      </c>
      <c r="AT1" s="48"/>
      <c r="AU1" s="48"/>
      <c r="AV1" s="48"/>
      <c r="AW1" s="48"/>
      <c r="AX1" s="48"/>
      <c r="AY1" s="49"/>
      <c r="AZ1" s="47" t="s">
        <v>4</v>
      </c>
      <c r="BA1" s="48"/>
      <c r="BB1" s="48"/>
      <c r="BC1" s="48"/>
      <c r="BD1" s="48"/>
      <c r="BE1" s="48"/>
      <c r="BF1" s="49"/>
    </row>
    <row r="2" spans="1:86" s="35" customFormat="1" ht="31.15" customHeight="1" x14ac:dyDescent="0.2">
      <c r="A2" s="44"/>
      <c r="B2" s="45"/>
      <c r="C2" s="47"/>
      <c r="D2" s="48"/>
      <c r="E2" s="48"/>
      <c r="F2" s="48"/>
      <c r="G2" s="48"/>
      <c r="H2" s="48"/>
      <c r="I2" s="49"/>
      <c r="J2" s="47"/>
      <c r="K2" s="48"/>
      <c r="L2" s="48"/>
      <c r="M2" s="48"/>
      <c r="N2" s="48"/>
      <c r="O2" s="48"/>
      <c r="P2" s="49"/>
      <c r="Q2" s="47"/>
      <c r="R2" s="48"/>
      <c r="S2" s="48"/>
      <c r="T2" s="48"/>
      <c r="U2" s="48"/>
      <c r="V2" s="48"/>
      <c r="W2" s="49"/>
      <c r="X2" s="47"/>
      <c r="Y2" s="48"/>
      <c r="Z2" s="48"/>
      <c r="AA2" s="48"/>
      <c r="AB2" s="48"/>
      <c r="AC2" s="48"/>
      <c r="AD2" s="49"/>
      <c r="AE2" s="47"/>
      <c r="AF2" s="48"/>
      <c r="AG2" s="48"/>
      <c r="AH2" s="48"/>
      <c r="AI2" s="48"/>
      <c r="AJ2" s="48"/>
      <c r="AK2" s="49"/>
      <c r="AL2" s="47"/>
      <c r="AM2" s="48"/>
      <c r="AN2" s="48"/>
      <c r="AO2" s="48"/>
      <c r="AP2" s="48"/>
      <c r="AQ2" s="48"/>
      <c r="AR2" s="49"/>
      <c r="AS2" s="47"/>
      <c r="AT2" s="48"/>
      <c r="AU2" s="48"/>
      <c r="AV2" s="48"/>
      <c r="AW2" s="48"/>
      <c r="AX2" s="48"/>
      <c r="AY2" s="49"/>
      <c r="AZ2" s="47"/>
      <c r="BA2" s="48"/>
      <c r="BB2" s="48"/>
      <c r="BC2" s="48"/>
      <c r="BD2" s="48"/>
      <c r="BE2" s="48"/>
      <c r="BF2" s="49"/>
    </row>
    <row r="3" spans="1:86" s="36" customFormat="1" ht="15.6" customHeight="1" x14ac:dyDescent="0.25">
      <c r="A3" s="46"/>
      <c r="B3" s="1" t="s">
        <v>5</v>
      </c>
      <c r="C3" s="50" t="s">
        <v>6</v>
      </c>
      <c r="D3" s="51"/>
      <c r="E3" s="51"/>
      <c r="F3" s="51"/>
      <c r="G3" s="51"/>
      <c r="H3" s="51"/>
      <c r="I3" s="52"/>
      <c r="J3" s="50" t="s">
        <v>7</v>
      </c>
      <c r="K3" s="51"/>
      <c r="L3" s="51"/>
      <c r="M3" s="51"/>
      <c r="N3" s="51"/>
      <c r="O3" s="51"/>
      <c r="P3" s="52"/>
      <c r="Q3" s="50" t="s">
        <v>8</v>
      </c>
      <c r="R3" s="51"/>
      <c r="S3" s="51"/>
      <c r="T3" s="51"/>
      <c r="U3" s="51"/>
      <c r="V3" s="51"/>
      <c r="W3" s="52"/>
      <c r="X3" s="50" t="s">
        <v>9</v>
      </c>
      <c r="Y3" s="51"/>
      <c r="Z3" s="51"/>
      <c r="AA3" s="51"/>
      <c r="AB3" s="51"/>
      <c r="AC3" s="51"/>
      <c r="AD3" s="52"/>
      <c r="AE3" s="50" t="s">
        <v>32</v>
      </c>
      <c r="AF3" s="51"/>
      <c r="AG3" s="51"/>
      <c r="AH3" s="51"/>
      <c r="AI3" s="51"/>
      <c r="AJ3" s="51"/>
      <c r="AK3" s="52"/>
      <c r="AL3" s="50" t="s">
        <v>10</v>
      </c>
      <c r="AM3" s="51"/>
      <c r="AN3" s="51"/>
      <c r="AO3" s="51"/>
      <c r="AP3" s="51"/>
      <c r="AQ3" s="51"/>
      <c r="AR3" s="52"/>
      <c r="AS3" s="50"/>
      <c r="AT3" s="51"/>
      <c r="AU3" s="51"/>
      <c r="AV3" s="51"/>
      <c r="AW3" s="51"/>
      <c r="AX3" s="51"/>
      <c r="AY3" s="52"/>
      <c r="AZ3" s="50"/>
      <c r="BA3" s="51"/>
      <c r="BB3" s="51"/>
      <c r="BC3" s="51"/>
      <c r="BD3" s="51"/>
      <c r="BE3" s="51"/>
      <c r="BF3" s="52"/>
    </row>
    <row r="4" spans="1:86" s="35" customFormat="1" ht="15.75" x14ac:dyDescent="0.25">
      <c r="A4" s="46"/>
      <c r="B4" s="2"/>
      <c r="C4" s="28">
        <v>2011</v>
      </c>
      <c r="D4" s="29">
        <v>2012</v>
      </c>
      <c r="E4" s="29">
        <v>2013</v>
      </c>
      <c r="F4" s="29">
        <v>2014</v>
      </c>
      <c r="G4" s="29">
        <v>2015</v>
      </c>
      <c r="H4" s="29" t="s">
        <v>11</v>
      </c>
      <c r="I4" s="30" t="s">
        <v>28</v>
      </c>
      <c r="J4" s="28">
        <v>2011</v>
      </c>
      <c r="K4" s="29">
        <v>2012</v>
      </c>
      <c r="L4" s="29">
        <v>2013</v>
      </c>
      <c r="M4" s="29">
        <v>2014</v>
      </c>
      <c r="N4" s="29">
        <v>2015</v>
      </c>
      <c r="O4" s="29" t="s">
        <v>11</v>
      </c>
      <c r="P4" s="30" t="s">
        <v>28</v>
      </c>
      <c r="Q4" s="28">
        <v>2011</v>
      </c>
      <c r="R4" s="29">
        <v>2012</v>
      </c>
      <c r="S4" s="29">
        <v>2013</v>
      </c>
      <c r="T4" s="29">
        <v>2014</v>
      </c>
      <c r="U4" s="29">
        <v>2015</v>
      </c>
      <c r="V4" s="29" t="s">
        <v>11</v>
      </c>
      <c r="W4" s="30" t="s">
        <v>28</v>
      </c>
      <c r="X4" s="28">
        <v>2011</v>
      </c>
      <c r="Y4" s="29">
        <v>2012</v>
      </c>
      <c r="Z4" s="29">
        <v>2013</v>
      </c>
      <c r="AA4" s="29">
        <v>2014</v>
      </c>
      <c r="AB4" s="29">
        <v>2015</v>
      </c>
      <c r="AC4" s="29" t="s">
        <v>11</v>
      </c>
      <c r="AD4" s="30" t="s">
        <v>28</v>
      </c>
      <c r="AE4" s="28">
        <v>2011</v>
      </c>
      <c r="AF4" s="29">
        <v>2012</v>
      </c>
      <c r="AG4" s="29">
        <v>2013</v>
      </c>
      <c r="AH4" s="29">
        <v>2014</v>
      </c>
      <c r="AI4" s="29">
        <v>2015</v>
      </c>
      <c r="AJ4" s="29" t="s">
        <v>11</v>
      </c>
      <c r="AK4" s="30" t="s">
        <v>28</v>
      </c>
      <c r="AL4" s="28">
        <v>2011</v>
      </c>
      <c r="AM4" s="29">
        <v>2012</v>
      </c>
      <c r="AN4" s="29">
        <v>2013</v>
      </c>
      <c r="AO4" s="29">
        <v>2014</v>
      </c>
      <c r="AP4" s="29">
        <v>2015</v>
      </c>
      <c r="AQ4" s="29" t="s">
        <v>11</v>
      </c>
      <c r="AR4" s="30" t="s">
        <v>28</v>
      </c>
      <c r="AS4" s="28">
        <v>2011</v>
      </c>
      <c r="AT4" s="29">
        <v>2012</v>
      </c>
      <c r="AU4" s="29">
        <v>2013</v>
      </c>
      <c r="AV4" s="29">
        <v>2014</v>
      </c>
      <c r="AW4" s="29">
        <v>2015</v>
      </c>
      <c r="AX4" s="29" t="s">
        <v>11</v>
      </c>
      <c r="AY4" s="30" t="s">
        <v>28</v>
      </c>
      <c r="AZ4" s="28">
        <v>2011</v>
      </c>
      <c r="BA4" s="29">
        <v>2012</v>
      </c>
      <c r="BB4" s="29">
        <v>2013</v>
      </c>
      <c r="BC4" s="29">
        <v>2014</v>
      </c>
      <c r="BD4" s="29">
        <v>2015</v>
      </c>
      <c r="BE4" s="29" t="s">
        <v>11</v>
      </c>
      <c r="BF4" s="30" t="s">
        <v>28</v>
      </c>
    </row>
    <row r="5" spans="1:86" ht="15.6" customHeight="1" x14ac:dyDescent="0.25">
      <c r="A5" s="43" t="s">
        <v>30</v>
      </c>
      <c r="B5" s="3" t="s">
        <v>12</v>
      </c>
      <c r="C5" s="4">
        <v>461.231855</v>
      </c>
      <c r="D5" s="5">
        <v>481.04567300000002</v>
      </c>
      <c r="E5" s="5">
        <v>379.54098800000003</v>
      </c>
      <c r="F5" s="5">
        <v>380.30256200000002</v>
      </c>
      <c r="G5" s="5">
        <v>362.56879700000002</v>
      </c>
      <c r="H5" s="6">
        <f>IF(OR(F5="",G5=""),"",(G5-F5)/F5*100)</f>
        <v>-4.6630674552226665</v>
      </c>
      <c r="I5" s="7">
        <f>IF(OR($BD5="",G5=""),"",G5/$BD5*100)</f>
        <v>39.323712575787212</v>
      </c>
      <c r="J5" s="4">
        <v>14.375764999999999</v>
      </c>
      <c r="K5" s="5">
        <v>33.754004999999999</v>
      </c>
      <c r="L5" s="5">
        <v>42.812784999999998</v>
      </c>
      <c r="M5" s="5">
        <v>40.561297000000003</v>
      </c>
      <c r="N5" s="5">
        <v>37.610633</v>
      </c>
      <c r="O5" s="6">
        <f>IF(OR(M5="",N5=""),"",(N5-M5)/M5*100)</f>
        <v>-7.2745800017193805</v>
      </c>
      <c r="P5" s="7">
        <f>IF(OR($BD5="",N5=""),"",N5/$BD5*100)</f>
        <v>4.0791974767906396</v>
      </c>
      <c r="Q5" s="4">
        <v>112.781885</v>
      </c>
      <c r="R5" s="5">
        <v>118.744202</v>
      </c>
      <c r="S5" s="5">
        <v>163.28731300000001</v>
      </c>
      <c r="T5" s="5">
        <v>111.741376</v>
      </c>
      <c r="U5" s="5">
        <v>129.597317</v>
      </c>
      <c r="V5" s="6">
        <f>IF(OR(T5="",U5=""),"",(U5-T5)/T5*100)</f>
        <v>15.97970388336725</v>
      </c>
      <c r="W5" s="7">
        <f>IF(OR($BD5="",U5=""),"",U5/$BD5*100)</f>
        <v>14.055946585776333</v>
      </c>
      <c r="X5" s="4">
        <v>16.230788</v>
      </c>
      <c r="Y5" s="5">
        <v>14.947706</v>
      </c>
      <c r="Z5" s="5">
        <v>24.903236</v>
      </c>
      <c r="AA5" s="5">
        <v>3.7058749999999998</v>
      </c>
      <c r="AB5" s="5">
        <v>10.385358</v>
      </c>
      <c r="AC5" s="6">
        <f>IF(OR(AA5="",AB5=""),"",(AB5-AA5)/AA5*100)</f>
        <v>180.24037508010932</v>
      </c>
      <c r="AD5" s="7">
        <f>IF(OR($BD5="",AB5=""),"",AB5/$BD5*100)</f>
        <v>1.126381631204332</v>
      </c>
      <c r="AE5" s="4">
        <v>44.354350999999994</v>
      </c>
      <c r="AF5" s="5">
        <v>39.515545000000003</v>
      </c>
      <c r="AG5" s="5">
        <v>45.252291</v>
      </c>
      <c r="AH5" s="5">
        <v>47.798841000000003</v>
      </c>
      <c r="AI5" s="5">
        <v>45.450999000000003</v>
      </c>
      <c r="AJ5" s="6">
        <f>IF(OR(AH5="",AI5=""),"",(AI5-AH5)/AH5*100)</f>
        <v>-4.9119224459856667</v>
      </c>
      <c r="AK5" s="7">
        <f>IF(OR($BD5="",AI5=""),"",AI5/$BD5*100)</f>
        <v>4.9295527793540161</v>
      </c>
      <c r="AL5" s="4">
        <v>35.687452</v>
      </c>
      <c r="AM5" s="5">
        <v>37.189849000000002</v>
      </c>
      <c r="AN5" s="5">
        <v>38.855167000000002</v>
      </c>
      <c r="AO5" s="5">
        <v>41.253399000000002</v>
      </c>
      <c r="AP5" s="5">
        <v>46.277500000000003</v>
      </c>
      <c r="AQ5" s="6">
        <f>IF(OR(AO5="",AP5=""),"",(AP5-AO5)/AO5*100)</f>
        <v>12.17863526833268</v>
      </c>
      <c r="AR5" s="7">
        <f>IF(OR($BD5="",AP5=""),"",AP5/$BD5*100)</f>
        <v>5.019193939973805</v>
      </c>
      <c r="AS5" s="4">
        <v>197.53941969000005</v>
      </c>
      <c r="AT5" s="5">
        <v>220.06431472000003</v>
      </c>
      <c r="AU5" s="5">
        <v>214.07347628999986</v>
      </c>
      <c r="AV5" s="5">
        <v>257.50017878999989</v>
      </c>
      <c r="AW5" s="5">
        <v>290.11999279000008</v>
      </c>
      <c r="AX5" s="6">
        <f>IF(OR(AV5="",AW5=""),"",(AW5-AV5)/AV5*100)</f>
        <v>12.667880136348469</v>
      </c>
      <c r="AY5" s="7">
        <f>IF(OR($BD5="",AW5=""),"",AW5/$BD5*100)</f>
        <v>31.466015011113658</v>
      </c>
      <c r="AZ5" s="4">
        <v>882.20151568999995</v>
      </c>
      <c r="BA5" s="5">
        <v>945.26129472000002</v>
      </c>
      <c r="BB5" s="5">
        <v>908.72525628999995</v>
      </c>
      <c r="BC5" s="5">
        <v>882.86352878999992</v>
      </c>
      <c r="BD5" s="5">
        <v>922.01059679000014</v>
      </c>
      <c r="BE5" s="6">
        <f>IF(OR(BC5="",BD5=""),"",(BD5-BC5)/BC5*100)</f>
        <v>4.4341018428581878</v>
      </c>
      <c r="BF5" s="7">
        <f>IF(OR($BD5="",BD5=""),"",BD5/$BD5*100)</f>
        <v>100</v>
      </c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E5"/>
      <c r="CF5"/>
      <c r="CG5"/>
      <c r="CH5"/>
    </row>
    <row r="6" spans="1:86" ht="15.75" x14ac:dyDescent="0.25">
      <c r="A6" s="43"/>
      <c r="B6" s="8" t="s">
        <v>13</v>
      </c>
      <c r="C6" s="9">
        <v>452.48593599999998</v>
      </c>
      <c r="D6" s="10">
        <v>420.38630000000001</v>
      </c>
      <c r="E6" s="10">
        <v>356.513395</v>
      </c>
      <c r="F6" s="10">
        <v>333.07367099999999</v>
      </c>
      <c r="G6" s="10">
        <v>328.46700399999997</v>
      </c>
      <c r="H6" s="11">
        <f>IF(OR(F6="",G6=""),"",(G6-F6)/F6*100)</f>
        <v>-1.3830774993920236</v>
      </c>
      <c r="I6" s="12">
        <f t="shared" ref="I6:I18" si="0">IF(OR($BD6="",G6=""),"",G6/$BD6*100)</f>
        <v>29.222295546378596</v>
      </c>
      <c r="J6" s="9">
        <v>20.799105999999998</v>
      </c>
      <c r="K6" s="10">
        <v>39.131566999999997</v>
      </c>
      <c r="L6" s="10">
        <v>41.627245000000002</v>
      </c>
      <c r="M6" s="10">
        <v>42.506881999999997</v>
      </c>
      <c r="N6" s="10">
        <v>38.090245000000003</v>
      </c>
      <c r="O6" s="11">
        <f>IF(OR(M6="",N6=""),"",(N6-M6)/M6*100)</f>
        <v>-10.390404546727268</v>
      </c>
      <c r="P6" s="12">
        <f t="shared" ref="P6:P18" si="1">IF(OR($BD6="",N6=""),"",N6/$BD6*100)</f>
        <v>3.3887251482464578</v>
      </c>
      <c r="Q6" s="9">
        <v>89.219871999999995</v>
      </c>
      <c r="R6" s="10">
        <v>104.09265600000001</v>
      </c>
      <c r="S6" s="10">
        <v>186.93346600000001</v>
      </c>
      <c r="T6" s="10">
        <v>153.797842</v>
      </c>
      <c r="U6" s="10">
        <v>131.55427399999999</v>
      </c>
      <c r="V6" s="11">
        <f>IF(OR(T6="",U6=""),"",(U6-T6)/T6*100)</f>
        <v>-14.462860928828905</v>
      </c>
      <c r="W6" s="12">
        <f t="shared" ref="W6:W18" si="2">IF(OR($BD6="",U6=""),"",U6/$BD6*100)</f>
        <v>11.703817517138706</v>
      </c>
      <c r="X6" s="9">
        <v>19.598275000000001</v>
      </c>
      <c r="Y6" s="10">
        <v>20.358837999999999</v>
      </c>
      <c r="Z6" s="10">
        <v>19.777799000000002</v>
      </c>
      <c r="AA6" s="10">
        <v>9.2859420000000004</v>
      </c>
      <c r="AB6" s="10">
        <v>43.311056000000001</v>
      </c>
      <c r="AC6" s="11">
        <f>IF(OR(AA6="",AB6=""),"",(AB6-AA6)/AA6*100)</f>
        <v>366.41531898433135</v>
      </c>
      <c r="AD6" s="12">
        <f t="shared" ref="AD6:AD18" si="3">IF(OR($BD6="",AB6=""),"",AB6/$BD6*100)</f>
        <v>3.8531982313138342</v>
      </c>
      <c r="AE6" s="9">
        <v>199.166044</v>
      </c>
      <c r="AF6" s="10">
        <v>147.56191799999999</v>
      </c>
      <c r="AG6" s="10">
        <v>133.573725</v>
      </c>
      <c r="AH6" s="10">
        <v>151.06570099999999</v>
      </c>
      <c r="AI6" s="10">
        <v>154.43211400000001</v>
      </c>
      <c r="AJ6" s="11">
        <f>IF(OR(AH6="",AI6=""),"",(AI6-AH6)/AH6*100)</f>
        <v>2.2284429739613909</v>
      </c>
      <c r="AK6" s="12">
        <f t="shared" ref="AK6:AK18" si="4">IF(OR($BD6="",AI6=""),"",AI6/$BD6*100)</f>
        <v>13.739160470316319</v>
      </c>
      <c r="AL6" s="9">
        <v>52.049353000000004</v>
      </c>
      <c r="AM6" s="10">
        <v>48.440404999999998</v>
      </c>
      <c r="AN6" s="10">
        <v>51.598985999999996</v>
      </c>
      <c r="AO6" s="10">
        <v>59.000946999999996</v>
      </c>
      <c r="AP6" s="10">
        <v>52.556581999999999</v>
      </c>
      <c r="AQ6" s="11">
        <f>IF(OR(AO6="",AP6=""),"",(AP6-AO6)/AO6*100)</f>
        <v>-10.922477227357042</v>
      </c>
      <c r="AR6" s="12">
        <f t="shared" ref="AR6:AR18" si="5">IF(OR($BD6="",AP6=""),"",AP6/$BD6*100)</f>
        <v>4.6757328846080428</v>
      </c>
      <c r="AS6" s="9">
        <v>312.97781590999972</v>
      </c>
      <c r="AT6" s="10">
        <v>351.75571783999999</v>
      </c>
      <c r="AU6" s="10">
        <v>350.32015322000012</v>
      </c>
      <c r="AV6" s="10">
        <v>329.13565553000012</v>
      </c>
      <c r="AW6" s="10">
        <v>375.6174772200003</v>
      </c>
      <c r="AX6" s="11">
        <f>IF(OR(AV6="",AW6=""),"",(AW6-AV6)/AV6*100)</f>
        <v>14.122390239110219</v>
      </c>
      <c r="AY6" s="12">
        <f t="shared" ref="AY6:AY18" si="6">IF(OR($BD6="",AW6=""),"",AW6/$BD6*100)</f>
        <v>33.417070201998058</v>
      </c>
      <c r="AZ6" s="9">
        <v>1146.29640191</v>
      </c>
      <c r="BA6" s="10">
        <v>1131.7274018400001</v>
      </c>
      <c r="BB6" s="10">
        <v>1140.34476922</v>
      </c>
      <c r="BC6" s="10">
        <v>1077.86664053</v>
      </c>
      <c r="BD6" s="10">
        <v>1124.0287522200001</v>
      </c>
      <c r="BE6" s="11">
        <f>IF(OR(BC6="",BD6=""),"",(BD6-BC6)/BC6*100)</f>
        <v>4.2827294169992687</v>
      </c>
      <c r="BF6" s="12">
        <f t="shared" ref="BF6:BF18" si="7">IF(OR($BD6="",BD6=""),"",BD6/$BD6*100)</f>
        <v>100</v>
      </c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E6"/>
      <c r="CF6"/>
      <c r="CG6"/>
      <c r="CH6"/>
    </row>
    <row r="7" spans="1:86" ht="15.75" x14ac:dyDescent="0.25">
      <c r="A7" s="43"/>
      <c r="B7" s="13" t="s">
        <v>14</v>
      </c>
      <c r="C7" s="14">
        <v>396.55816199999998</v>
      </c>
      <c r="D7" s="15">
        <v>409.23313400000001</v>
      </c>
      <c r="E7" s="15">
        <v>330.03795400000001</v>
      </c>
      <c r="F7" s="15">
        <v>372.92071900000002</v>
      </c>
      <c r="G7" s="15">
        <v>381.26473399999998</v>
      </c>
      <c r="H7" s="16">
        <f>IF(OR(F7="",G7=""),"",(G7-F7)/F7*100)</f>
        <v>2.2374769153011194</v>
      </c>
      <c r="I7" s="17">
        <f t="shared" si="0"/>
        <v>36.820721475713739</v>
      </c>
      <c r="J7" s="14">
        <v>22.900552000000001</v>
      </c>
      <c r="K7" s="15">
        <v>41.688780999999999</v>
      </c>
      <c r="L7" s="15">
        <v>41.863590000000002</v>
      </c>
      <c r="M7" s="15">
        <v>46.008347999999998</v>
      </c>
      <c r="N7" s="15">
        <v>41.559266000000001</v>
      </c>
      <c r="O7" s="16">
        <f>IF(OR(M7="",N7=""),"",(N7-M7)/M7*100)</f>
        <v>-9.6701624670374979</v>
      </c>
      <c r="P7" s="17">
        <f t="shared" si="1"/>
        <v>4.0135948113184261</v>
      </c>
      <c r="Q7" s="14">
        <v>112.926001</v>
      </c>
      <c r="R7" s="15">
        <v>108.237424</v>
      </c>
      <c r="S7" s="15">
        <v>130.34580199999999</v>
      </c>
      <c r="T7" s="15">
        <v>171.33878799999999</v>
      </c>
      <c r="U7" s="15">
        <v>158.465294</v>
      </c>
      <c r="V7" s="16">
        <f>IF(OR(T7="",U7=""),"",(U7-T7)/T7*100)</f>
        <v>-7.5134732481007136</v>
      </c>
      <c r="W7" s="17">
        <f t="shared" si="2"/>
        <v>15.303818931076622</v>
      </c>
      <c r="X7" s="14">
        <v>7.6234390000000003</v>
      </c>
      <c r="Y7" s="15">
        <v>10.966492000000001</v>
      </c>
      <c r="Z7" s="15">
        <v>12.571432</v>
      </c>
      <c r="AA7" s="15">
        <v>6.65768</v>
      </c>
      <c r="AB7" s="15">
        <v>2.706413</v>
      </c>
      <c r="AC7" s="16">
        <f>IF(OR(AA7="",AB7=""),"",(AB7-AA7)/AA7*100)</f>
        <v>-59.349007462058857</v>
      </c>
      <c r="AD7" s="17">
        <f t="shared" si="3"/>
        <v>0.26137240186303423</v>
      </c>
      <c r="AE7" s="14">
        <v>100.654707</v>
      </c>
      <c r="AF7" s="15">
        <v>97.924038999999993</v>
      </c>
      <c r="AG7" s="15">
        <v>96.729386000000005</v>
      </c>
      <c r="AH7" s="15">
        <v>90.185411999999999</v>
      </c>
      <c r="AI7" s="15">
        <v>99.378060000000005</v>
      </c>
      <c r="AJ7" s="16">
        <f>IF(OR(AH7="",AI7=""),"",(AI7-AH7)/AH7*100)</f>
        <v>10.193054282437613</v>
      </c>
      <c r="AK7" s="17">
        <f t="shared" si="4"/>
        <v>9.5974569419703233</v>
      </c>
      <c r="AL7" s="14">
        <v>29.733309999999999</v>
      </c>
      <c r="AM7" s="15">
        <v>36.674441999999999</v>
      </c>
      <c r="AN7" s="15">
        <v>39.972613000000003</v>
      </c>
      <c r="AO7" s="15">
        <v>43.215387</v>
      </c>
      <c r="AP7" s="15">
        <v>43.167611000000001</v>
      </c>
      <c r="AQ7" s="16">
        <f>IF(OR(AO7="",AP7=""),"",(AP7-AO7)/AO7*100)</f>
        <v>-0.11055321568680834</v>
      </c>
      <c r="AR7" s="17">
        <f t="shared" si="5"/>
        <v>4.1689210662818788</v>
      </c>
      <c r="AS7" s="14">
        <v>333.16837556000002</v>
      </c>
      <c r="AT7" s="15">
        <v>334.9327797800002</v>
      </c>
      <c r="AU7" s="15">
        <v>308.75023944999998</v>
      </c>
      <c r="AV7" s="15">
        <v>324.35520632000004</v>
      </c>
      <c r="AW7" s="15">
        <v>308.92104294000001</v>
      </c>
      <c r="AX7" s="16">
        <f>IF(OR(AV7="",AW7=""),"",(AW7-AV7)/AV7*100)</f>
        <v>-4.7584139484331578</v>
      </c>
      <c r="AY7" s="17">
        <f t="shared" si="6"/>
        <v>29.834114371775982</v>
      </c>
      <c r="AZ7" s="14">
        <v>1003.5645465599999</v>
      </c>
      <c r="BA7" s="15">
        <v>1039.6570917800002</v>
      </c>
      <c r="BB7" s="15">
        <v>960.27101645000005</v>
      </c>
      <c r="BC7" s="15">
        <v>1054.6815403200001</v>
      </c>
      <c r="BD7" s="15">
        <v>1035.4624209399999</v>
      </c>
      <c r="BE7" s="16">
        <f>IF(OR(BC7="",BD7=""),"",(BD7-BC7)/BC7*100)</f>
        <v>-1.8222675419320327</v>
      </c>
      <c r="BF7" s="17">
        <f t="shared" si="7"/>
        <v>100</v>
      </c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E7"/>
      <c r="CF7"/>
      <c r="CG7"/>
      <c r="CH7"/>
    </row>
    <row r="8" spans="1:86" ht="15.75" x14ac:dyDescent="0.25">
      <c r="A8" s="43"/>
      <c r="B8" s="8" t="s">
        <v>15</v>
      </c>
      <c r="C8" s="9">
        <v>422.251982</v>
      </c>
      <c r="D8" s="10">
        <v>446.60912500000001</v>
      </c>
      <c r="E8" s="10">
        <v>330.834183</v>
      </c>
      <c r="F8" s="10">
        <v>356.429507</v>
      </c>
      <c r="G8" s="10">
        <v>386.652288</v>
      </c>
      <c r="H8" s="11">
        <f t="shared" ref="H8:H18" si="8">IF(OR(F8="",G8=""),"",(G8-F8)/F8*100)</f>
        <v>8.4793150977817326</v>
      </c>
      <c r="I8" s="12">
        <f t="shared" si="0"/>
        <v>40.194145915217192</v>
      </c>
      <c r="J8" s="9">
        <v>18.755476999999999</v>
      </c>
      <c r="K8" s="10">
        <v>37.120677000000001</v>
      </c>
      <c r="L8" s="10">
        <v>40.043965</v>
      </c>
      <c r="M8" s="10">
        <v>37.665329</v>
      </c>
      <c r="N8" s="10">
        <v>34.981262000000001</v>
      </c>
      <c r="O8" s="11">
        <f t="shared" ref="O8:O18" si="9">IF(OR(M8="",N8=""),"",(N8-M8)/M8*100)</f>
        <v>-7.1260946638750964</v>
      </c>
      <c r="P8" s="12">
        <f t="shared" si="1"/>
        <v>3.6364506114766417</v>
      </c>
      <c r="Q8" s="9">
        <v>115.33484799999999</v>
      </c>
      <c r="R8" s="10">
        <v>152.78942799999999</v>
      </c>
      <c r="S8" s="10">
        <v>132.97330700000001</v>
      </c>
      <c r="T8" s="10">
        <v>139.49894699999999</v>
      </c>
      <c r="U8" s="10">
        <v>168.772457</v>
      </c>
      <c r="V8" s="11">
        <f t="shared" ref="V8:V18" si="10">IF(OR(T8="",U8=""),"",(U8-T8)/T8*100)</f>
        <v>20.984753383120534</v>
      </c>
      <c r="W8" s="12">
        <f t="shared" si="2"/>
        <v>17.544613011905209</v>
      </c>
      <c r="X8" s="9">
        <v>6.9794359999999998</v>
      </c>
      <c r="Y8" s="10">
        <v>9.5757519999999996</v>
      </c>
      <c r="Z8" s="10">
        <v>5.5921919999999998</v>
      </c>
      <c r="AA8" s="10">
        <v>5.3924940000000001</v>
      </c>
      <c r="AB8" s="10">
        <v>6.1508659999999997</v>
      </c>
      <c r="AC8" s="11">
        <f t="shared" ref="AC8:AC18" si="11">IF(OR(AA8="",AB8=""),"",(AB8-AA8)/AA8*100)</f>
        <v>14.063474155001371</v>
      </c>
      <c r="AD8" s="12">
        <f t="shared" si="3"/>
        <v>0.63940861901468515</v>
      </c>
      <c r="AE8" s="9">
        <v>94.795905000000005</v>
      </c>
      <c r="AF8" s="10">
        <v>82.278943999999996</v>
      </c>
      <c r="AG8" s="10">
        <v>84.164236000000002</v>
      </c>
      <c r="AH8" s="10">
        <v>76.719481999999999</v>
      </c>
      <c r="AI8" s="10">
        <v>99.363905000000003</v>
      </c>
      <c r="AJ8" s="11">
        <f t="shared" ref="AJ8:AJ18" si="12">IF(OR(AH8="",AI8=""),"",(AI8-AH8)/AH8*100)</f>
        <v>29.515870558145846</v>
      </c>
      <c r="AK8" s="12">
        <f t="shared" si="4"/>
        <v>10.329299528872255</v>
      </c>
      <c r="AL8" s="9">
        <v>31.822695</v>
      </c>
      <c r="AM8" s="10">
        <v>34.056317999999997</v>
      </c>
      <c r="AN8" s="10">
        <v>48.474750999999998</v>
      </c>
      <c r="AO8" s="10">
        <v>44.433929999999997</v>
      </c>
      <c r="AP8" s="10">
        <v>42.487676</v>
      </c>
      <c r="AQ8" s="11">
        <f t="shared" ref="AQ8:AQ18" si="13">IF(OR(AO8="",AP8=""),"",(AP8-AO8)/AO8*100)</f>
        <v>-4.3801077239847936</v>
      </c>
      <c r="AR8" s="12">
        <f t="shared" si="5"/>
        <v>4.4167741967234182</v>
      </c>
      <c r="AS8" s="9">
        <v>178.03029102999994</v>
      </c>
      <c r="AT8" s="10">
        <v>169.84025894000007</v>
      </c>
      <c r="AU8" s="10">
        <v>183.26648125000014</v>
      </c>
      <c r="AV8" s="10">
        <v>165.85551314999992</v>
      </c>
      <c r="AW8" s="10">
        <v>223.55324265000002</v>
      </c>
      <c r="AX8" s="11">
        <f t="shared" ref="AX8:AX18" si="14">IF(OR(AV8="",AW8=""),"",(AW8-AV8)/AV8*100)</f>
        <v>34.787947897648841</v>
      </c>
      <c r="AY8" s="12">
        <f t="shared" si="6"/>
        <v>23.2393081167906</v>
      </c>
      <c r="AZ8" s="9">
        <v>867.97063402999993</v>
      </c>
      <c r="BA8" s="10">
        <v>932.27050294000003</v>
      </c>
      <c r="BB8" s="10">
        <v>825.34911524999995</v>
      </c>
      <c r="BC8" s="10">
        <v>825.99520214999995</v>
      </c>
      <c r="BD8" s="10">
        <v>961.96169665000002</v>
      </c>
      <c r="BE8" s="11">
        <f t="shared" ref="BE8:BE18" si="15">IF(OR(BC8="",BD8=""),"",(BD8-BC8)/BC8*100)</f>
        <v>16.4609302991216</v>
      </c>
      <c r="BF8" s="12">
        <f t="shared" si="7"/>
        <v>100</v>
      </c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E8"/>
      <c r="CF8"/>
      <c r="CG8"/>
      <c r="CH8"/>
    </row>
    <row r="9" spans="1:86" ht="15.75" x14ac:dyDescent="0.25">
      <c r="A9" s="43"/>
      <c r="B9" s="13" t="s">
        <v>16</v>
      </c>
      <c r="C9" s="14">
        <v>436.08328299999999</v>
      </c>
      <c r="D9" s="15">
        <v>401.68814800000001</v>
      </c>
      <c r="E9" s="15">
        <v>360.014162</v>
      </c>
      <c r="F9" s="15">
        <v>365.75233400000002</v>
      </c>
      <c r="G9" s="15">
        <v>360.11841500000003</v>
      </c>
      <c r="H9" s="16">
        <f t="shared" si="8"/>
        <v>-1.5403644696905725</v>
      </c>
      <c r="I9" s="17">
        <f t="shared" si="0"/>
        <v>33.39446560367557</v>
      </c>
      <c r="J9" s="14">
        <v>23.795055000000001</v>
      </c>
      <c r="K9" s="15">
        <v>43.539518000000001</v>
      </c>
      <c r="L9" s="15">
        <v>45.880231000000002</v>
      </c>
      <c r="M9" s="15">
        <v>47.404333999999999</v>
      </c>
      <c r="N9" s="15">
        <v>41.922634000000002</v>
      </c>
      <c r="O9" s="16">
        <f t="shared" si="9"/>
        <v>-11.563710609245129</v>
      </c>
      <c r="P9" s="17">
        <f t="shared" si="1"/>
        <v>3.887565591802574</v>
      </c>
      <c r="Q9" s="14">
        <v>161.742728</v>
      </c>
      <c r="R9" s="15">
        <v>181.164637</v>
      </c>
      <c r="S9" s="15">
        <v>219.62544800000001</v>
      </c>
      <c r="T9" s="15">
        <v>177.95529400000001</v>
      </c>
      <c r="U9" s="15">
        <v>149.85397800000001</v>
      </c>
      <c r="V9" s="16">
        <f t="shared" si="10"/>
        <v>-15.791222260575175</v>
      </c>
      <c r="W9" s="17">
        <f t="shared" si="2"/>
        <v>13.896244416978664</v>
      </c>
      <c r="X9" s="14">
        <v>9.0462039999999995</v>
      </c>
      <c r="Y9" s="15">
        <v>8.0098289999999999</v>
      </c>
      <c r="Z9" s="15">
        <v>6.5183030000000004</v>
      </c>
      <c r="AA9" s="15">
        <v>11.904977000000001</v>
      </c>
      <c r="AB9" s="15">
        <v>7.4398340000000003</v>
      </c>
      <c r="AC9" s="16">
        <f t="shared" si="11"/>
        <v>-37.506523532132825</v>
      </c>
      <c r="AD9" s="17">
        <f t="shared" si="3"/>
        <v>0.68990995811768197</v>
      </c>
      <c r="AE9" s="14">
        <v>86.710121999999998</v>
      </c>
      <c r="AF9" s="15">
        <v>83.529342</v>
      </c>
      <c r="AG9" s="15">
        <v>81.687151</v>
      </c>
      <c r="AH9" s="15">
        <v>84.369670999999997</v>
      </c>
      <c r="AI9" s="15">
        <v>103.03125300000001</v>
      </c>
      <c r="AJ9" s="16">
        <f t="shared" si="12"/>
        <v>22.118827510895485</v>
      </c>
      <c r="AK9" s="17">
        <f t="shared" si="4"/>
        <v>9.5542840662899593</v>
      </c>
      <c r="AL9" s="14">
        <v>36.946021999999999</v>
      </c>
      <c r="AM9" s="15">
        <v>38.744670999999997</v>
      </c>
      <c r="AN9" s="15">
        <v>43.755144999999999</v>
      </c>
      <c r="AO9" s="15">
        <v>46.355583000000003</v>
      </c>
      <c r="AP9" s="15">
        <v>43.032403000000002</v>
      </c>
      <c r="AQ9" s="16">
        <f t="shared" si="13"/>
        <v>-7.1688883731653217</v>
      </c>
      <c r="AR9" s="17">
        <f t="shared" si="5"/>
        <v>3.9904765820626125</v>
      </c>
      <c r="AS9" s="14">
        <v>197.0065051200001</v>
      </c>
      <c r="AT9" s="15">
        <v>206.79083565999991</v>
      </c>
      <c r="AU9" s="15">
        <v>198.3748127500001</v>
      </c>
      <c r="AV9" s="15">
        <v>185.35894890999987</v>
      </c>
      <c r="AW9" s="15">
        <v>372.97901798999999</v>
      </c>
      <c r="AX9" s="16">
        <f t="shared" si="14"/>
        <v>101.21986026749543</v>
      </c>
      <c r="AY9" s="17">
        <f t="shared" si="6"/>
        <v>34.587053781072946</v>
      </c>
      <c r="AZ9" s="14">
        <v>951.32991912</v>
      </c>
      <c r="BA9" s="15">
        <v>963.46698065999999</v>
      </c>
      <c r="BB9" s="15">
        <v>955.85525274999998</v>
      </c>
      <c r="BC9" s="15">
        <v>919.10114190999991</v>
      </c>
      <c r="BD9" s="15">
        <v>1078.37753499</v>
      </c>
      <c r="BE9" s="16">
        <f t="shared" si="15"/>
        <v>17.329582764852738</v>
      </c>
      <c r="BF9" s="17">
        <f t="shared" si="7"/>
        <v>100</v>
      </c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E9"/>
      <c r="CF9"/>
      <c r="CG9"/>
      <c r="CH9"/>
    </row>
    <row r="10" spans="1:86" ht="15.75" x14ac:dyDescent="0.25">
      <c r="A10" s="43"/>
      <c r="B10" s="8" t="s">
        <v>17</v>
      </c>
      <c r="C10" s="9">
        <v>420.44333399999999</v>
      </c>
      <c r="D10" s="10">
        <v>391.25147900000002</v>
      </c>
      <c r="E10" s="10">
        <v>333.31507199999999</v>
      </c>
      <c r="F10" s="10">
        <v>322.46300400000001</v>
      </c>
      <c r="G10" s="10">
        <v>351.09538900000001</v>
      </c>
      <c r="H10" s="11">
        <f t="shared" si="8"/>
        <v>8.8792775124057322</v>
      </c>
      <c r="I10" s="12">
        <f t="shared" si="0"/>
        <v>37.04510072227</v>
      </c>
      <c r="J10" s="9">
        <v>22.416720000000002</v>
      </c>
      <c r="K10" s="10">
        <v>45.090805000000003</v>
      </c>
      <c r="L10" s="10">
        <v>44.311982</v>
      </c>
      <c r="M10" s="10">
        <v>50.146408999999998</v>
      </c>
      <c r="N10" s="10">
        <v>49.707144999999997</v>
      </c>
      <c r="O10" s="11">
        <f t="shared" si="9"/>
        <v>-0.87596302259649628</v>
      </c>
      <c r="P10" s="12">
        <f t="shared" si="1"/>
        <v>5.2447461596867608</v>
      </c>
      <c r="Q10" s="9">
        <v>106.873802</v>
      </c>
      <c r="R10" s="10">
        <v>181.38292899999999</v>
      </c>
      <c r="S10" s="10">
        <v>131.22009600000001</v>
      </c>
      <c r="T10" s="10">
        <v>148.07152099999999</v>
      </c>
      <c r="U10" s="10">
        <v>154.02548200000001</v>
      </c>
      <c r="V10" s="11">
        <f t="shared" si="10"/>
        <v>4.0210034716939402</v>
      </c>
      <c r="W10" s="12">
        <f t="shared" si="2"/>
        <v>16.251678812239216</v>
      </c>
      <c r="X10" s="9">
        <v>9.0061769999999992</v>
      </c>
      <c r="Y10" s="10">
        <v>10.032616000000001</v>
      </c>
      <c r="Z10" s="10">
        <v>8.3668600000000009</v>
      </c>
      <c r="AA10" s="10">
        <v>4.767665</v>
      </c>
      <c r="AB10" s="10">
        <v>8.1584179999999993</v>
      </c>
      <c r="AC10" s="11">
        <f t="shared" si="11"/>
        <v>71.119782954549009</v>
      </c>
      <c r="AD10" s="12">
        <f t="shared" si="3"/>
        <v>0.86081852970270856</v>
      </c>
      <c r="AE10" s="9">
        <v>104.971041</v>
      </c>
      <c r="AF10" s="10">
        <v>83.717161000000004</v>
      </c>
      <c r="AG10" s="10">
        <v>88.403206999999995</v>
      </c>
      <c r="AH10" s="10">
        <v>93.673821000000004</v>
      </c>
      <c r="AI10" s="10">
        <v>94.034920999999997</v>
      </c>
      <c r="AJ10" s="11">
        <f t="shared" si="12"/>
        <v>0.38548657046881146</v>
      </c>
      <c r="AK10" s="12">
        <f t="shared" si="4"/>
        <v>9.9218993726394462</v>
      </c>
      <c r="AL10" s="9">
        <v>35.845227999999999</v>
      </c>
      <c r="AM10" s="10">
        <v>40.165165999999999</v>
      </c>
      <c r="AN10" s="10">
        <v>44.682178</v>
      </c>
      <c r="AO10" s="10">
        <v>47.619084999999998</v>
      </c>
      <c r="AP10" s="10">
        <v>49.668239</v>
      </c>
      <c r="AQ10" s="11">
        <f t="shared" si="13"/>
        <v>4.3032200219722858</v>
      </c>
      <c r="AR10" s="12">
        <f t="shared" si="5"/>
        <v>5.2406410739070655</v>
      </c>
      <c r="AS10" s="9">
        <v>204.46322211</v>
      </c>
      <c r="AT10" s="10">
        <v>200.44312119000006</v>
      </c>
      <c r="AU10" s="10">
        <v>183.18284494000011</v>
      </c>
      <c r="AV10" s="10">
        <v>210.7429360600002</v>
      </c>
      <c r="AW10" s="10">
        <v>241.06161237999999</v>
      </c>
      <c r="AX10" s="11">
        <f t="shared" si="14"/>
        <v>14.386568246049212</v>
      </c>
      <c r="AY10" s="12">
        <f t="shared" si="6"/>
        <v>25.435115329554808</v>
      </c>
      <c r="AZ10" s="9">
        <v>904.01952411000002</v>
      </c>
      <c r="BA10" s="10">
        <v>952.0832771900001</v>
      </c>
      <c r="BB10" s="10">
        <v>833.48223994000011</v>
      </c>
      <c r="BC10" s="10">
        <v>877.48444106000011</v>
      </c>
      <c r="BD10" s="10">
        <v>947.75120637999999</v>
      </c>
      <c r="BE10" s="11">
        <f t="shared" si="15"/>
        <v>8.0077505687870332</v>
      </c>
      <c r="BF10" s="12">
        <f t="shared" si="7"/>
        <v>100</v>
      </c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E10"/>
      <c r="CF10"/>
      <c r="CG10"/>
      <c r="CH10"/>
    </row>
    <row r="11" spans="1:86" ht="15.75" x14ac:dyDescent="0.25">
      <c r="A11" s="43"/>
      <c r="B11" s="13" t="s">
        <v>18</v>
      </c>
      <c r="C11" s="14">
        <v>427.81469099999998</v>
      </c>
      <c r="D11" s="15">
        <v>376.80498799999998</v>
      </c>
      <c r="E11" s="15">
        <v>341.285754</v>
      </c>
      <c r="F11" s="15">
        <v>341.29031800000001</v>
      </c>
      <c r="G11" s="15"/>
      <c r="H11" s="16" t="str">
        <f t="shared" si="8"/>
        <v/>
      </c>
      <c r="I11" s="17" t="str">
        <f t="shared" si="0"/>
        <v/>
      </c>
      <c r="J11" s="14">
        <v>22.078468999999998</v>
      </c>
      <c r="K11" s="15">
        <v>41.420502999999997</v>
      </c>
      <c r="L11" s="15">
        <v>45.688564999999997</v>
      </c>
      <c r="M11" s="15">
        <v>42.894374999999997</v>
      </c>
      <c r="N11" s="15"/>
      <c r="O11" s="16" t="str">
        <f t="shared" si="9"/>
        <v/>
      </c>
      <c r="P11" s="17" t="str">
        <f t="shared" si="1"/>
        <v/>
      </c>
      <c r="Q11" s="14">
        <v>74.198722000000004</v>
      </c>
      <c r="R11" s="15">
        <v>149.20814300000001</v>
      </c>
      <c r="S11" s="15">
        <v>151.548969</v>
      </c>
      <c r="T11" s="15">
        <v>149.08531400000001</v>
      </c>
      <c r="U11" s="15"/>
      <c r="V11" s="16" t="str">
        <f t="shared" si="10"/>
        <v/>
      </c>
      <c r="W11" s="17" t="str">
        <f t="shared" si="2"/>
        <v/>
      </c>
      <c r="X11" s="14">
        <v>9.5028380000000006</v>
      </c>
      <c r="Y11" s="15">
        <v>10.862371</v>
      </c>
      <c r="Z11" s="15">
        <v>6.4657749999999998</v>
      </c>
      <c r="AA11" s="15">
        <v>8.4496339999999996</v>
      </c>
      <c r="AB11" s="15"/>
      <c r="AC11" s="16" t="str">
        <f t="shared" si="11"/>
        <v/>
      </c>
      <c r="AD11" s="17" t="str">
        <f t="shared" si="3"/>
        <v/>
      </c>
      <c r="AE11" s="14">
        <v>80.816393000000005</v>
      </c>
      <c r="AF11" s="15">
        <v>81.134221999999994</v>
      </c>
      <c r="AG11" s="15">
        <v>69.321522999999999</v>
      </c>
      <c r="AH11" s="15">
        <v>76.509187999999995</v>
      </c>
      <c r="AI11" s="15"/>
      <c r="AJ11" s="16" t="str">
        <f t="shared" si="12"/>
        <v/>
      </c>
      <c r="AK11" s="17" t="str">
        <f t="shared" si="4"/>
        <v/>
      </c>
      <c r="AL11" s="14">
        <v>33.799976999999998</v>
      </c>
      <c r="AM11" s="15">
        <v>42.185592999999997</v>
      </c>
      <c r="AN11" s="15">
        <v>29.906195</v>
      </c>
      <c r="AO11" s="15">
        <v>32.828265000000002</v>
      </c>
      <c r="AP11" s="15"/>
      <c r="AQ11" s="16" t="str">
        <f t="shared" si="13"/>
        <v/>
      </c>
      <c r="AR11" s="17" t="str">
        <f t="shared" si="5"/>
        <v/>
      </c>
      <c r="AS11" s="14">
        <v>174.60220865000002</v>
      </c>
      <c r="AT11" s="15">
        <v>169.83715185999984</v>
      </c>
      <c r="AU11" s="15">
        <v>195.66903323999998</v>
      </c>
      <c r="AV11" s="15">
        <v>217.66046079999995</v>
      </c>
      <c r="AW11" s="15"/>
      <c r="AX11" s="16" t="str">
        <f t="shared" si="14"/>
        <v/>
      </c>
      <c r="AY11" s="17" t="str">
        <f t="shared" si="6"/>
        <v/>
      </c>
      <c r="AZ11" s="14">
        <v>822.81329865000009</v>
      </c>
      <c r="BA11" s="15">
        <v>871.45297186000005</v>
      </c>
      <c r="BB11" s="15">
        <v>839.88581424000006</v>
      </c>
      <c r="BC11" s="15">
        <v>868.7175547999999</v>
      </c>
      <c r="BD11" s="15"/>
      <c r="BE11" s="16" t="str">
        <f t="shared" si="15"/>
        <v/>
      </c>
      <c r="BF11" s="17" t="str">
        <f t="shared" si="7"/>
        <v/>
      </c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E11"/>
      <c r="CF11"/>
      <c r="CG11"/>
      <c r="CH11"/>
    </row>
    <row r="12" spans="1:86" ht="15.75" x14ac:dyDescent="0.25">
      <c r="A12" s="43"/>
      <c r="B12" s="8" t="s">
        <v>19</v>
      </c>
      <c r="C12" s="9">
        <v>398.52849700000002</v>
      </c>
      <c r="D12" s="10">
        <v>354.80264</v>
      </c>
      <c r="E12" s="10">
        <v>324.74638299999998</v>
      </c>
      <c r="F12" s="10">
        <v>333.328802</v>
      </c>
      <c r="G12" s="10"/>
      <c r="H12" s="11" t="str">
        <f t="shared" si="8"/>
        <v/>
      </c>
      <c r="I12" s="12" t="str">
        <f t="shared" si="0"/>
        <v/>
      </c>
      <c r="J12" s="9">
        <v>25.937597</v>
      </c>
      <c r="K12" s="10">
        <v>43.858654999999999</v>
      </c>
      <c r="L12" s="10">
        <v>44.840989</v>
      </c>
      <c r="M12" s="10">
        <v>45.583846000000001</v>
      </c>
      <c r="N12" s="10"/>
      <c r="O12" s="11" t="str">
        <f t="shared" si="9"/>
        <v/>
      </c>
      <c r="P12" s="12" t="str">
        <f t="shared" si="1"/>
        <v/>
      </c>
      <c r="Q12" s="9">
        <v>111.690451</v>
      </c>
      <c r="R12" s="10">
        <v>148.65746300000001</v>
      </c>
      <c r="S12" s="10">
        <v>141.34190699999999</v>
      </c>
      <c r="T12" s="10">
        <v>123.622626</v>
      </c>
      <c r="U12" s="10"/>
      <c r="V12" s="11" t="str">
        <f t="shared" si="10"/>
        <v/>
      </c>
      <c r="W12" s="12" t="str">
        <f t="shared" si="2"/>
        <v/>
      </c>
      <c r="X12" s="9">
        <v>9.2122869999999999</v>
      </c>
      <c r="Y12" s="10">
        <v>20.851085000000001</v>
      </c>
      <c r="Z12" s="10">
        <v>10.084139</v>
      </c>
      <c r="AA12" s="10">
        <v>5.6747550000000002</v>
      </c>
      <c r="AB12" s="10"/>
      <c r="AC12" s="11" t="str">
        <f t="shared" si="11"/>
        <v/>
      </c>
      <c r="AD12" s="12" t="str">
        <f t="shared" si="3"/>
        <v/>
      </c>
      <c r="AE12" s="9">
        <v>129.84610599999999</v>
      </c>
      <c r="AF12" s="10">
        <v>81.486133999999993</v>
      </c>
      <c r="AG12" s="10">
        <v>101.24614699999999</v>
      </c>
      <c r="AH12" s="10">
        <v>84.802687000000006</v>
      </c>
      <c r="AI12" s="10"/>
      <c r="AJ12" s="11" t="str">
        <f t="shared" si="12"/>
        <v/>
      </c>
      <c r="AK12" s="12" t="str">
        <f t="shared" si="4"/>
        <v/>
      </c>
      <c r="AL12" s="9">
        <v>35.990481000000003</v>
      </c>
      <c r="AM12" s="10">
        <v>32.134622</v>
      </c>
      <c r="AN12" s="10">
        <v>58.605105999999999</v>
      </c>
      <c r="AO12" s="10">
        <v>49.975881000000001</v>
      </c>
      <c r="AP12" s="10"/>
      <c r="AQ12" s="11" t="str">
        <f t="shared" si="13"/>
        <v/>
      </c>
      <c r="AR12" s="12" t="str">
        <f t="shared" si="5"/>
        <v/>
      </c>
      <c r="AS12" s="9">
        <v>218.41764438000007</v>
      </c>
      <c r="AT12" s="10">
        <v>192.36411282000006</v>
      </c>
      <c r="AU12" s="10">
        <v>207.15202202000006</v>
      </c>
      <c r="AV12" s="10">
        <v>215.10783848000005</v>
      </c>
      <c r="AW12" s="10"/>
      <c r="AX12" s="11" t="str">
        <f t="shared" si="14"/>
        <v/>
      </c>
      <c r="AY12" s="12" t="str">
        <f t="shared" si="6"/>
        <v/>
      </c>
      <c r="AZ12" s="9">
        <v>929.62306337999996</v>
      </c>
      <c r="BA12" s="10">
        <v>874.1547118200001</v>
      </c>
      <c r="BB12" s="10">
        <v>888.01669302000005</v>
      </c>
      <c r="BC12" s="10">
        <v>858.09643547999997</v>
      </c>
      <c r="BD12" s="10"/>
      <c r="BE12" s="11" t="str">
        <f t="shared" si="15"/>
        <v/>
      </c>
      <c r="BF12" s="12" t="str">
        <f t="shared" si="7"/>
        <v/>
      </c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E12"/>
      <c r="CF12"/>
      <c r="CG12"/>
      <c r="CH12"/>
    </row>
    <row r="13" spans="1:86" ht="15.75" x14ac:dyDescent="0.25">
      <c r="A13" s="43"/>
      <c r="B13" s="13" t="s">
        <v>20</v>
      </c>
      <c r="C13" s="14">
        <v>361.68252799999999</v>
      </c>
      <c r="D13" s="15">
        <v>319.66457800000001</v>
      </c>
      <c r="E13" s="15">
        <v>306.54935899999998</v>
      </c>
      <c r="F13" s="15">
        <v>319.03323999999998</v>
      </c>
      <c r="G13" s="15"/>
      <c r="H13" s="16" t="str">
        <f t="shared" si="8"/>
        <v/>
      </c>
      <c r="I13" s="17" t="str">
        <f t="shared" si="0"/>
        <v/>
      </c>
      <c r="J13" s="14">
        <v>29.787395</v>
      </c>
      <c r="K13" s="15">
        <v>39.235661999999998</v>
      </c>
      <c r="L13" s="15">
        <v>42.513455999999998</v>
      </c>
      <c r="M13" s="15">
        <v>42.085489000000003</v>
      </c>
      <c r="N13" s="15"/>
      <c r="O13" s="16" t="str">
        <f t="shared" si="9"/>
        <v/>
      </c>
      <c r="P13" s="17" t="str">
        <f t="shared" si="1"/>
        <v/>
      </c>
      <c r="Q13" s="14">
        <v>90.357501999999997</v>
      </c>
      <c r="R13" s="15">
        <v>146.73767000000001</v>
      </c>
      <c r="S13" s="15">
        <v>133.96568400000001</v>
      </c>
      <c r="T13" s="15">
        <v>134.35320999999999</v>
      </c>
      <c r="U13" s="15"/>
      <c r="V13" s="16" t="str">
        <f t="shared" si="10"/>
        <v/>
      </c>
      <c r="W13" s="17" t="str">
        <f t="shared" si="2"/>
        <v/>
      </c>
      <c r="X13" s="14">
        <v>8.7148369999999993</v>
      </c>
      <c r="Y13" s="15">
        <v>15.439908000000001</v>
      </c>
      <c r="Z13" s="15">
        <v>5.0055750000000003</v>
      </c>
      <c r="AA13" s="15">
        <v>7.7561280000000004</v>
      </c>
      <c r="AB13" s="15"/>
      <c r="AC13" s="16" t="str">
        <f t="shared" si="11"/>
        <v/>
      </c>
      <c r="AD13" s="17" t="str">
        <f t="shared" si="3"/>
        <v/>
      </c>
      <c r="AE13" s="14">
        <v>85.527525999999995</v>
      </c>
      <c r="AF13" s="15">
        <v>71.640784999999994</v>
      </c>
      <c r="AG13" s="15">
        <v>70.726789999999994</v>
      </c>
      <c r="AH13" s="15">
        <v>77.163642999999993</v>
      </c>
      <c r="AI13" s="15"/>
      <c r="AJ13" s="16" t="str">
        <f t="shared" si="12"/>
        <v/>
      </c>
      <c r="AK13" s="17" t="str">
        <f t="shared" si="4"/>
        <v/>
      </c>
      <c r="AL13" s="14">
        <v>29.118697000000001</v>
      </c>
      <c r="AM13" s="15">
        <v>35.472002000000003</v>
      </c>
      <c r="AN13" s="15">
        <v>37.560558999999998</v>
      </c>
      <c r="AO13" s="15">
        <v>37.984516999999997</v>
      </c>
      <c r="AP13" s="15"/>
      <c r="AQ13" s="16" t="str">
        <f t="shared" si="13"/>
        <v/>
      </c>
      <c r="AR13" s="17" t="str">
        <f t="shared" si="5"/>
        <v/>
      </c>
      <c r="AS13" s="14">
        <v>219.66245493000025</v>
      </c>
      <c r="AT13" s="15">
        <v>175.25984756000008</v>
      </c>
      <c r="AU13" s="15">
        <v>195.21655739999994</v>
      </c>
      <c r="AV13" s="15">
        <v>205.97027761000004</v>
      </c>
      <c r="AW13" s="15"/>
      <c r="AX13" s="16" t="str">
        <f t="shared" si="14"/>
        <v/>
      </c>
      <c r="AY13" s="17" t="str">
        <f t="shared" si="6"/>
        <v/>
      </c>
      <c r="AZ13" s="14">
        <v>824.8509399300001</v>
      </c>
      <c r="BA13" s="15">
        <v>803.45045256000003</v>
      </c>
      <c r="BB13" s="15">
        <v>791.53798039999992</v>
      </c>
      <c r="BC13" s="15">
        <v>824.34650461000001</v>
      </c>
      <c r="BD13" s="15"/>
      <c r="BE13" s="16" t="str">
        <f t="shared" si="15"/>
        <v/>
      </c>
      <c r="BF13" s="17" t="str">
        <f t="shared" si="7"/>
        <v/>
      </c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E13"/>
      <c r="CF13"/>
      <c r="CG13"/>
      <c r="CH13"/>
    </row>
    <row r="14" spans="1:86" ht="15.75" x14ac:dyDescent="0.25">
      <c r="A14" s="43"/>
      <c r="B14" s="8" t="s">
        <v>21</v>
      </c>
      <c r="C14" s="9">
        <v>434.54747300000002</v>
      </c>
      <c r="D14" s="10">
        <v>371.939886</v>
      </c>
      <c r="E14" s="10">
        <v>318.91380600000002</v>
      </c>
      <c r="F14" s="10">
        <v>342.33140300000002</v>
      </c>
      <c r="G14" s="10"/>
      <c r="H14" s="11" t="str">
        <f t="shared" si="8"/>
        <v/>
      </c>
      <c r="I14" s="12" t="str">
        <f t="shared" si="0"/>
        <v/>
      </c>
      <c r="J14" s="9">
        <v>28.661349000000001</v>
      </c>
      <c r="K14" s="10">
        <v>41.629424999999998</v>
      </c>
      <c r="L14" s="10">
        <v>46.190395000000002</v>
      </c>
      <c r="M14" s="10">
        <v>45.449564000000002</v>
      </c>
      <c r="N14" s="10"/>
      <c r="O14" s="11" t="str">
        <f t="shared" si="9"/>
        <v/>
      </c>
      <c r="P14" s="12" t="str">
        <f t="shared" si="1"/>
        <v/>
      </c>
      <c r="Q14" s="9">
        <v>118.342476</v>
      </c>
      <c r="R14" s="10">
        <v>144.98833500000001</v>
      </c>
      <c r="S14" s="10">
        <v>133.20703599999999</v>
      </c>
      <c r="T14" s="10">
        <v>144.69913</v>
      </c>
      <c r="U14" s="10"/>
      <c r="V14" s="11" t="str">
        <f t="shared" si="10"/>
        <v/>
      </c>
      <c r="W14" s="12" t="str">
        <f t="shared" si="2"/>
        <v/>
      </c>
      <c r="X14" s="9">
        <v>5.2688030000000001</v>
      </c>
      <c r="Y14" s="10">
        <v>11.165177</v>
      </c>
      <c r="Z14" s="10">
        <v>8.0607019999999991</v>
      </c>
      <c r="AA14" s="10">
        <v>5.8086690000000001</v>
      </c>
      <c r="AB14" s="10"/>
      <c r="AC14" s="11" t="str">
        <f t="shared" si="11"/>
        <v/>
      </c>
      <c r="AD14" s="12" t="str">
        <f t="shared" si="3"/>
        <v/>
      </c>
      <c r="AE14" s="9">
        <v>90.475954000000002</v>
      </c>
      <c r="AF14" s="10">
        <v>81.217376999999999</v>
      </c>
      <c r="AG14" s="10">
        <v>72.520876000000001</v>
      </c>
      <c r="AH14" s="10">
        <v>89.044683000000006</v>
      </c>
      <c r="AI14" s="10"/>
      <c r="AJ14" s="11" t="str">
        <f t="shared" si="12"/>
        <v/>
      </c>
      <c r="AK14" s="12" t="str">
        <f t="shared" si="4"/>
        <v/>
      </c>
      <c r="AL14" s="9">
        <v>35.154347999999999</v>
      </c>
      <c r="AM14" s="10">
        <v>32.498700999999997</v>
      </c>
      <c r="AN14" s="10">
        <v>38.934182</v>
      </c>
      <c r="AO14" s="10">
        <v>40.382947999999999</v>
      </c>
      <c r="AP14" s="10"/>
      <c r="AQ14" s="11" t="str">
        <f t="shared" si="13"/>
        <v/>
      </c>
      <c r="AR14" s="12" t="str">
        <f t="shared" si="5"/>
        <v/>
      </c>
      <c r="AS14" s="9">
        <v>191.71924990999986</v>
      </c>
      <c r="AT14" s="10">
        <v>181.18419377000021</v>
      </c>
      <c r="AU14" s="10">
        <v>241.8506989199999</v>
      </c>
      <c r="AV14" s="10">
        <v>213.53022863000001</v>
      </c>
      <c r="AW14" s="10"/>
      <c r="AX14" s="11" t="str">
        <f t="shared" si="14"/>
        <v/>
      </c>
      <c r="AY14" s="12" t="str">
        <f t="shared" si="6"/>
        <v/>
      </c>
      <c r="AZ14" s="9">
        <v>904.16965290999997</v>
      </c>
      <c r="BA14" s="10">
        <v>864.62309477000008</v>
      </c>
      <c r="BB14" s="10">
        <v>859.67769591999991</v>
      </c>
      <c r="BC14" s="10">
        <v>881.24662563000004</v>
      </c>
      <c r="BD14" s="10"/>
      <c r="BE14" s="11" t="str">
        <f t="shared" si="15"/>
        <v/>
      </c>
      <c r="BF14" s="12" t="str">
        <f t="shared" si="7"/>
        <v/>
      </c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E14"/>
      <c r="CF14"/>
      <c r="CG14"/>
      <c r="CH14"/>
    </row>
    <row r="15" spans="1:86" ht="15.75" x14ac:dyDescent="0.25">
      <c r="A15" s="43"/>
      <c r="B15" s="13" t="s">
        <v>22</v>
      </c>
      <c r="C15" s="14">
        <v>439.517831</v>
      </c>
      <c r="D15" s="15">
        <v>330.788771</v>
      </c>
      <c r="E15" s="15">
        <v>356.49450999999999</v>
      </c>
      <c r="F15" s="15">
        <v>384.43964</v>
      </c>
      <c r="G15" s="15"/>
      <c r="H15" s="16" t="str">
        <f t="shared" si="8"/>
        <v/>
      </c>
      <c r="I15" s="17" t="str">
        <f t="shared" si="0"/>
        <v/>
      </c>
      <c r="J15" s="14">
        <v>33.060371000000004</v>
      </c>
      <c r="K15" s="15">
        <v>40.583748999999997</v>
      </c>
      <c r="L15" s="15">
        <v>45.558019000000002</v>
      </c>
      <c r="M15" s="15">
        <v>42.856960000000001</v>
      </c>
      <c r="N15" s="15"/>
      <c r="O15" s="16" t="str">
        <f t="shared" si="9"/>
        <v/>
      </c>
      <c r="P15" s="17" t="str">
        <f t="shared" si="1"/>
        <v/>
      </c>
      <c r="Q15" s="14">
        <v>124.301805</v>
      </c>
      <c r="R15" s="15">
        <v>140.664345</v>
      </c>
      <c r="S15" s="15">
        <v>176.59887900000001</v>
      </c>
      <c r="T15" s="15">
        <v>157.59604300000001</v>
      </c>
      <c r="U15" s="15"/>
      <c r="V15" s="16" t="str">
        <f t="shared" si="10"/>
        <v/>
      </c>
      <c r="W15" s="17" t="str">
        <f t="shared" si="2"/>
        <v/>
      </c>
      <c r="X15" s="14">
        <v>9.6162200000000002</v>
      </c>
      <c r="Y15" s="15">
        <v>9.4652919999999998</v>
      </c>
      <c r="Z15" s="15">
        <v>6.8517320000000002</v>
      </c>
      <c r="AA15" s="15">
        <v>12.580029</v>
      </c>
      <c r="AB15" s="15"/>
      <c r="AC15" s="16" t="str">
        <f t="shared" si="11"/>
        <v/>
      </c>
      <c r="AD15" s="17" t="str">
        <f t="shared" si="3"/>
        <v/>
      </c>
      <c r="AE15" s="14">
        <v>94.649480999999994</v>
      </c>
      <c r="AF15" s="15">
        <v>80.025669000000008</v>
      </c>
      <c r="AG15" s="15">
        <v>92.244579000000002</v>
      </c>
      <c r="AH15" s="15">
        <v>90.351921000000004</v>
      </c>
      <c r="AI15" s="15"/>
      <c r="AJ15" s="16" t="str">
        <f t="shared" si="12"/>
        <v/>
      </c>
      <c r="AK15" s="17" t="str">
        <f t="shared" si="4"/>
        <v/>
      </c>
      <c r="AL15" s="14">
        <v>34.305619999999998</v>
      </c>
      <c r="AM15" s="15">
        <v>41.588461000000002</v>
      </c>
      <c r="AN15" s="15">
        <v>42.442863000000003</v>
      </c>
      <c r="AO15" s="15">
        <v>50.917614999999998</v>
      </c>
      <c r="AP15" s="15"/>
      <c r="AQ15" s="16" t="str">
        <f t="shared" si="13"/>
        <v/>
      </c>
      <c r="AR15" s="17" t="str">
        <f t="shared" si="5"/>
        <v/>
      </c>
      <c r="AS15" s="14">
        <v>211.52876224999989</v>
      </c>
      <c r="AT15" s="15">
        <v>194.28821072999995</v>
      </c>
      <c r="AU15" s="15">
        <v>212.07993149999993</v>
      </c>
      <c r="AV15" s="15">
        <v>224.97336498000021</v>
      </c>
      <c r="AW15" s="15"/>
      <c r="AX15" s="16" t="str">
        <f t="shared" si="14"/>
        <v/>
      </c>
      <c r="AY15" s="17" t="str">
        <f t="shared" si="6"/>
        <v/>
      </c>
      <c r="AZ15" s="14">
        <v>946.98009024999999</v>
      </c>
      <c r="BA15" s="15">
        <v>837.40449773</v>
      </c>
      <c r="BB15" s="15">
        <v>932.27051349999999</v>
      </c>
      <c r="BC15" s="15">
        <v>963.71557298000005</v>
      </c>
      <c r="BD15" s="15"/>
      <c r="BE15" s="16" t="str">
        <f t="shared" si="15"/>
        <v/>
      </c>
      <c r="BF15" s="17" t="str">
        <f t="shared" si="7"/>
        <v/>
      </c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E15"/>
      <c r="CF15"/>
      <c r="CG15"/>
      <c r="CH15"/>
    </row>
    <row r="16" spans="1:86" ht="15.75" x14ac:dyDescent="0.25">
      <c r="A16" s="43"/>
      <c r="B16" s="18" t="s">
        <v>23</v>
      </c>
      <c r="C16" s="31">
        <v>472.016121</v>
      </c>
      <c r="D16" s="32">
        <v>337.27106600000002</v>
      </c>
      <c r="E16" s="32">
        <v>324.73962999999998</v>
      </c>
      <c r="F16" s="32">
        <v>371.15890200000001</v>
      </c>
      <c r="G16" s="32"/>
      <c r="H16" s="33" t="str">
        <f t="shared" si="8"/>
        <v/>
      </c>
      <c r="I16" s="34" t="str">
        <f t="shared" si="0"/>
        <v/>
      </c>
      <c r="J16" s="31">
        <v>33.870488000000002</v>
      </c>
      <c r="K16" s="32">
        <v>38.358896000000001</v>
      </c>
      <c r="L16" s="32">
        <v>38.279778999999998</v>
      </c>
      <c r="M16" s="32">
        <v>40.259014999999998</v>
      </c>
      <c r="N16" s="32"/>
      <c r="O16" s="33" t="str">
        <f t="shared" si="9"/>
        <v/>
      </c>
      <c r="P16" s="34" t="str">
        <f t="shared" si="1"/>
        <v/>
      </c>
      <c r="Q16" s="31">
        <v>114.898557</v>
      </c>
      <c r="R16" s="32">
        <v>149.72944699999999</v>
      </c>
      <c r="S16" s="32">
        <v>157.87417400000001</v>
      </c>
      <c r="T16" s="32">
        <v>146.79834</v>
      </c>
      <c r="U16" s="32"/>
      <c r="V16" s="33" t="str">
        <f t="shared" si="10"/>
        <v/>
      </c>
      <c r="W16" s="34" t="str">
        <f t="shared" si="2"/>
        <v/>
      </c>
      <c r="X16" s="31">
        <v>7.9971439999999996</v>
      </c>
      <c r="Y16" s="32">
        <v>10.606154999999999</v>
      </c>
      <c r="Z16" s="32">
        <v>6.6736300000000002</v>
      </c>
      <c r="AA16" s="32">
        <v>5.9016219999999997</v>
      </c>
      <c r="AB16" s="32"/>
      <c r="AC16" s="33" t="str">
        <f t="shared" si="11"/>
        <v/>
      </c>
      <c r="AD16" s="34" t="str">
        <f t="shared" si="3"/>
        <v/>
      </c>
      <c r="AE16" s="31">
        <v>88.177475999999999</v>
      </c>
      <c r="AF16" s="32">
        <v>81.943368000000007</v>
      </c>
      <c r="AG16" s="32">
        <v>87.855553</v>
      </c>
      <c r="AH16" s="32">
        <v>87.493094999999997</v>
      </c>
      <c r="AI16" s="32"/>
      <c r="AJ16" s="33" t="str">
        <f t="shared" si="12"/>
        <v/>
      </c>
      <c r="AK16" s="34" t="str">
        <f t="shared" si="4"/>
        <v/>
      </c>
      <c r="AL16" s="31">
        <v>39.551943000000001</v>
      </c>
      <c r="AM16" s="32">
        <v>39.319921000000001</v>
      </c>
      <c r="AN16" s="32">
        <v>40.600033000000003</v>
      </c>
      <c r="AO16" s="32">
        <v>44.520524000000002</v>
      </c>
      <c r="AP16" s="32"/>
      <c r="AQ16" s="33" t="str">
        <f t="shared" si="13"/>
        <v/>
      </c>
      <c r="AR16" s="34" t="str">
        <f t="shared" si="5"/>
        <v/>
      </c>
      <c r="AS16" s="31">
        <v>198.83883198000001</v>
      </c>
      <c r="AT16" s="32">
        <v>190.53586729000017</v>
      </c>
      <c r="AU16" s="37">
        <v>182.83974456999999</v>
      </c>
      <c r="AV16" s="37">
        <v>220.05313251999996</v>
      </c>
      <c r="AW16" s="32"/>
      <c r="AX16" s="33" t="str">
        <f t="shared" si="14"/>
        <v/>
      </c>
      <c r="AY16" s="34" t="str">
        <f t="shared" si="6"/>
        <v/>
      </c>
      <c r="AZ16" s="31">
        <v>955.35056098000007</v>
      </c>
      <c r="BA16" s="32">
        <v>847.76472029000001</v>
      </c>
      <c r="BB16" s="32">
        <v>838.86254357000007</v>
      </c>
      <c r="BC16" s="32">
        <v>916.18463051999993</v>
      </c>
      <c r="BD16" s="32"/>
      <c r="BE16" s="33" t="str">
        <f t="shared" si="15"/>
        <v/>
      </c>
      <c r="BF16" s="34" t="str">
        <f t="shared" si="7"/>
        <v/>
      </c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E16"/>
      <c r="CF16"/>
      <c r="CG16"/>
      <c r="CH16"/>
    </row>
    <row r="17" spans="1:86" ht="15.75" x14ac:dyDescent="0.25">
      <c r="A17" s="43"/>
      <c r="B17" s="19" t="s">
        <v>34</v>
      </c>
      <c r="C17" s="20">
        <f>SUM(C5:C10)</f>
        <v>2589.0545520000001</v>
      </c>
      <c r="D17" s="21">
        <f t="shared" ref="D17:G17" si="16">SUM(D5:D10)</f>
        <v>2550.213859</v>
      </c>
      <c r="E17" s="21">
        <f t="shared" si="16"/>
        <v>2090.2557539999998</v>
      </c>
      <c r="F17" s="21">
        <f t="shared" si="16"/>
        <v>2130.941797</v>
      </c>
      <c r="G17" s="21">
        <f t="shared" si="16"/>
        <v>2170.1666270000001</v>
      </c>
      <c r="H17" s="22">
        <f t="shared" si="8"/>
        <v>1.8407274218010992</v>
      </c>
      <c r="I17" s="23">
        <f t="shared" si="0"/>
        <v>35.754735287658171</v>
      </c>
      <c r="J17" s="20">
        <f>SUM(J5:J10)</f>
        <v>123.042675</v>
      </c>
      <c r="K17" s="21">
        <f t="shared" ref="K17:N17" si="17">SUM(K5:K10)</f>
        <v>240.32535300000001</v>
      </c>
      <c r="L17" s="21">
        <f t="shared" si="17"/>
        <v>256.53979800000002</v>
      </c>
      <c r="M17" s="21">
        <f t="shared" si="17"/>
        <v>264.292599</v>
      </c>
      <c r="N17" s="21">
        <f t="shared" si="17"/>
        <v>243.871185</v>
      </c>
      <c r="O17" s="22">
        <f t="shared" si="9"/>
        <v>-7.7268202277582505</v>
      </c>
      <c r="P17" s="23">
        <f t="shared" si="1"/>
        <v>4.0179171292557676</v>
      </c>
      <c r="Q17" s="20">
        <f>SUM(Q5:Q10)</f>
        <v>698.8791359999999</v>
      </c>
      <c r="R17" s="21">
        <f t="shared" ref="R17:U17" si="18">SUM(R5:R10)</f>
        <v>846.41127600000004</v>
      </c>
      <c r="S17" s="21">
        <f t="shared" si="18"/>
        <v>964.38543200000004</v>
      </c>
      <c r="T17" s="21">
        <f t="shared" si="18"/>
        <v>902.4037679999999</v>
      </c>
      <c r="U17" s="21">
        <f t="shared" si="18"/>
        <v>892.26880200000005</v>
      </c>
      <c r="V17" s="22">
        <f t="shared" si="10"/>
        <v>-1.1231076774493089</v>
      </c>
      <c r="W17" s="23">
        <f t="shared" si="2"/>
        <v>14.70063838602467</v>
      </c>
      <c r="X17" s="20">
        <f>SUM(X5:X10)</f>
        <v>68.484318999999999</v>
      </c>
      <c r="Y17" s="21">
        <f t="shared" ref="Y17:AB17" si="19">SUM(Y5:Y10)</f>
        <v>73.891233000000014</v>
      </c>
      <c r="Z17" s="21">
        <f t="shared" si="19"/>
        <v>77.729821999999999</v>
      </c>
      <c r="AA17" s="21">
        <f t="shared" si="19"/>
        <v>41.714632999999999</v>
      </c>
      <c r="AB17" s="21">
        <f t="shared" si="19"/>
        <v>78.151944999999998</v>
      </c>
      <c r="AC17" s="22">
        <f t="shared" si="11"/>
        <v>87.348993337661625</v>
      </c>
      <c r="AD17" s="23">
        <f t="shared" si="3"/>
        <v>1.2875979525836752</v>
      </c>
      <c r="AE17" s="20">
        <f>SUM(AE5:AE10)</f>
        <v>630.65217000000007</v>
      </c>
      <c r="AF17" s="21">
        <f t="shared" ref="AF17:AI17" si="20">SUM(AF5:AF10)</f>
        <v>534.52694899999995</v>
      </c>
      <c r="AG17" s="21">
        <f t="shared" si="20"/>
        <v>529.80999599999996</v>
      </c>
      <c r="AH17" s="21">
        <f t="shared" si="20"/>
        <v>543.81292800000006</v>
      </c>
      <c r="AI17" s="21">
        <f t="shared" si="20"/>
        <v>595.69125199999996</v>
      </c>
      <c r="AJ17" s="22">
        <f t="shared" si="12"/>
        <v>9.5397371649097504</v>
      </c>
      <c r="AK17" s="23">
        <f t="shared" si="4"/>
        <v>9.8143537751645979</v>
      </c>
      <c r="AL17" s="20">
        <f>SUM(AL5:AL10)</f>
        <v>222.08405999999999</v>
      </c>
      <c r="AM17" s="21">
        <f t="shared" ref="AM17:AP17" si="21">SUM(AM5:AM10)</f>
        <v>235.27085099999999</v>
      </c>
      <c r="AN17" s="21">
        <f t="shared" si="21"/>
        <v>267.33884</v>
      </c>
      <c r="AO17" s="21">
        <f t="shared" si="21"/>
        <v>281.878331</v>
      </c>
      <c r="AP17" s="21">
        <f t="shared" si="21"/>
        <v>277.19001100000003</v>
      </c>
      <c r="AQ17" s="22">
        <f t="shared" si="13"/>
        <v>-1.6632424292309207</v>
      </c>
      <c r="AR17" s="23">
        <f t="shared" si="5"/>
        <v>4.5668638271286328</v>
      </c>
      <c r="AS17" s="20">
        <f>SUM(AS5:AS10)</f>
        <v>1423.1856294199999</v>
      </c>
      <c r="AT17" s="21">
        <f t="shared" ref="AT17:AW17" si="22">SUM(AT5:AT10)</f>
        <v>1483.8270281300001</v>
      </c>
      <c r="AU17" s="21">
        <f t="shared" si="22"/>
        <v>1437.9680079000004</v>
      </c>
      <c r="AV17" s="21">
        <f t="shared" si="22"/>
        <v>1472.9484387599998</v>
      </c>
      <c r="AW17" s="21">
        <f t="shared" si="22"/>
        <v>1812.2523859700004</v>
      </c>
      <c r="AX17" s="22">
        <f t="shared" si="14"/>
        <v>23.035697535729309</v>
      </c>
      <c r="AY17" s="23">
        <f t="shared" si="6"/>
        <v>29.857893642184504</v>
      </c>
      <c r="AZ17" s="20">
        <f>SUM(AZ5:AZ10)</f>
        <v>5755.3825414200001</v>
      </c>
      <c r="BA17" s="21">
        <f t="shared" ref="BA17:BD17" si="23">SUM(BA5:BA10)</f>
        <v>5964.4665491300002</v>
      </c>
      <c r="BB17" s="21">
        <f t="shared" si="23"/>
        <v>5624.0276499000001</v>
      </c>
      <c r="BC17" s="21">
        <f t="shared" si="23"/>
        <v>5637.9924947599993</v>
      </c>
      <c r="BD17" s="21">
        <f t="shared" si="23"/>
        <v>6069.5922079699994</v>
      </c>
      <c r="BE17" s="22">
        <f t="shared" si="15"/>
        <v>7.6552019821085739</v>
      </c>
      <c r="BF17" s="23">
        <f t="shared" si="7"/>
        <v>100</v>
      </c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E17"/>
      <c r="CF17"/>
      <c r="CG17"/>
      <c r="CH17"/>
    </row>
    <row r="18" spans="1:86" ht="15.75" x14ac:dyDescent="0.25">
      <c r="A18" s="43"/>
      <c r="B18" s="38" t="s">
        <v>24</v>
      </c>
      <c r="C18" s="39">
        <v>5123.161693</v>
      </c>
      <c r="D18" s="40">
        <v>4641.485788</v>
      </c>
      <c r="E18" s="40">
        <v>4062.9851960000001</v>
      </c>
      <c r="F18" s="40">
        <v>4222.5241020000003</v>
      </c>
      <c r="G18" s="40">
        <f>SUM(G5:G16)</f>
        <v>2170.1666270000001</v>
      </c>
      <c r="H18" s="41">
        <f t="shared" si="8"/>
        <v>-48.604991361160025</v>
      </c>
      <c r="I18" s="42">
        <f t="shared" si="0"/>
        <v>35.754735287658171</v>
      </c>
      <c r="J18" s="39">
        <v>296.43834399999997</v>
      </c>
      <c r="K18" s="40">
        <v>485.41224299999999</v>
      </c>
      <c r="L18" s="40">
        <v>519.61100099999999</v>
      </c>
      <c r="M18" s="40">
        <v>523.42184799999995</v>
      </c>
      <c r="N18" s="40">
        <f>SUM(N5:N16)</f>
        <v>243.871185</v>
      </c>
      <c r="O18" s="41">
        <f t="shared" si="9"/>
        <v>-53.408290859115993</v>
      </c>
      <c r="P18" s="42">
        <f t="shared" si="1"/>
        <v>4.0179171292557676</v>
      </c>
      <c r="Q18" s="39">
        <v>1332.668649</v>
      </c>
      <c r="R18" s="40">
        <v>1726.3966789999999</v>
      </c>
      <c r="S18" s="40">
        <v>1858.9220809999999</v>
      </c>
      <c r="T18" s="40">
        <v>1758.5584309999999</v>
      </c>
      <c r="U18" s="40">
        <f>SUM(U5:U16)</f>
        <v>892.26880200000005</v>
      </c>
      <c r="V18" s="41">
        <f t="shared" si="10"/>
        <v>-49.261350304259516</v>
      </c>
      <c r="W18" s="42">
        <f t="shared" si="2"/>
        <v>14.70063838602467</v>
      </c>
      <c r="X18" s="39">
        <v>118.796448</v>
      </c>
      <c r="Y18" s="40">
        <v>152.28122099999999</v>
      </c>
      <c r="Z18" s="40">
        <v>120.871375</v>
      </c>
      <c r="AA18" s="40">
        <v>87.885469999999998</v>
      </c>
      <c r="AB18" s="40">
        <f>SUM(AB5:AB16)</f>
        <v>78.151944999999998</v>
      </c>
      <c r="AC18" s="41">
        <f t="shared" si="11"/>
        <v>-11.075238034227956</v>
      </c>
      <c r="AD18" s="42">
        <f t="shared" si="3"/>
        <v>1.2875979525836752</v>
      </c>
      <c r="AE18" s="39">
        <v>1200.1451059999999</v>
      </c>
      <c r="AF18" s="40">
        <v>1011.974504</v>
      </c>
      <c r="AG18" s="40">
        <v>1023.725464</v>
      </c>
      <c r="AH18" s="40">
        <v>1049.1781450000001</v>
      </c>
      <c r="AI18" s="40">
        <f>SUM(AI5:AI16)</f>
        <v>595.69125199999996</v>
      </c>
      <c r="AJ18" s="41">
        <f t="shared" si="12"/>
        <v>-43.223059416663709</v>
      </c>
      <c r="AK18" s="42">
        <f t="shared" si="4"/>
        <v>9.8143537751645979</v>
      </c>
      <c r="AL18" s="39">
        <v>430.00512600000002</v>
      </c>
      <c r="AM18" s="40">
        <v>458.47015099999999</v>
      </c>
      <c r="AN18" s="40">
        <v>515.38777800000003</v>
      </c>
      <c r="AO18" s="40">
        <v>538.48808099999997</v>
      </c>
      <c r="AP18" s="40">
        <f>SUM(AP5:AP16)</f>
        <v>277.19001100000003</v>
      </c>
      <c r="AQ18" s="41">
        <f t="shared" si="13"/>
        <v>-48.52439250182772</v>
      </c>
      <c r="AR18" s="42">
        <f t="shared" si="5"/>
        <v>4.5668638271286328</v>
      </c>
      <c r="AS18" s="39">
        <v>2637.9547815200012</v>
      </c>
      <c r="AT18" s="40">
        <v>2587.2964121600044</v>
      </c>
      <c r="AU18" s="40">
        <v>2672.7759955500001</v>
      </c>
      <c r="AV18" s="40">
        <v>2770.2437417800002</v>
      </c>
      <c r="AW18" s="40">
        <f>SUM(AW5:AW16)</f>
        <v>1812.2523859700004</v>
      </c>
      <c r="AX18" s="41">
        <f t="shared" si="14"/>
        <v>-34.581482537505863</v>
      </c>
      <c r="AY18" s="42">
        <f t="shared" si="6"/>
        <v>29.857893642184504</v>
      </c>
      <c r="AZ18" s="39">
        <v>11139.170147520001</v>
      </c>
      <c r="BA18" s="40">
        <v>11063.316998160002</v>
      </c>
      <c r="BB18" s="40">
        <v>10774.27889055</v>
      </c>
      <c r="BC18" s="40">
        <v>10950.299818779999</v>
      </c>
      <c r="BD18" s="40">
        <f>SUM(BD5:BD16)</f>
        <v>6069.5922079699994</v>
      </c>
      <c r="BE18" s="41">
        <f t="shared" si="15"/>
        <v>-44.571451846820494</v>
      </c>
      <c r="BF18" s="42">
        <f t="shared" si="7"/>
        <v>100</v>
      </c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E18"/>
      <c r="CF18"/>
      <c r="CG18"/>
      <c r="CH18"/>
    </row>
    <row r="19" spans="1:86" x14ac:dyDescent="0.2">
      <c r="B19" s="25" t="s">
        <v>33</v>
      </c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E19"/>
      <c r="CF19"/>
      <c r="CG19"/>
      <c r="CH19"/>
    </row>
    <row r="20" spans="1:86" ht="13.9" x14ac:dyDescent="0.3">
      <c r="B20" s="27" t="s">
        <v>25</v>
      </c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E20"/>
      <c r="CF20"/>
      <c r="CG20"/>
      <c r="CH20"/>
    </row>
    <row r="21" spans="1:86" ht="13.9" x14ac:dyDescent="0.3">
      <c r="B21" s="25" t="s">
        <v>35</v>
      </c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E21"/>
      <c r="CF21"/>
      <c r="CG21"/>
      <c r="CH21"/>
    </row>
    <row r="22" spans="1:86" x14ac:dyDescent="0.2">
      <c r="B22" s="25" t="s">
        <v>29</v>
      </c>
    </row>
  </sheetData>
  <mergeCells count="19">
    <mergeCell ref="AS1:AY2"/>
    <mergeCell ref="AZ1:BF2"/>
    <mergeCell ref="J3:P3"/>
    <mergeCell ref="Q3:W3"/>
    <mergeCell ref="X3:AD3"/>
    <mergeCell ref="AE3:AK3"/>
    <mergeCell ref="AL3:AR3"/>
    <mergeCell ref="AS3:AY3"/>
    <mergeCell ref="AZ3:BF3"/>
    <mergeCell ref="J1:P2"/>
    <mergeCell ref="Q1:W2"/>
    <mergeCell ref="X1:AD2"/>
    <mergeCell ref="AE1:AK2"/>
    <mergeCell ref="AL1:AR2"/>
    <mergeCell ref="A5:A18"/>
    <mergeCell ref="A1:B2"/>
    <mergeCell ref="A3:A4"/>
    <mergeCell ref="C1:I2"/>
    <mergeCell ref="C3:I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Taul1</vt:lpstr>
    </vt:vector>
  </TitlesOfParts>
  <Company>Verohallinto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Matti Luokkanen</dc:creator>
  <cp:lastModifiedBy>Maija Silpola</cp:lastModifiedBy>
  <dcterms:created xsi:type="dcterms:W3CDTF">2013-05-06T10:34:28Z</dcterms:created>
  <dcterms:modified xsi:type="dcterms:W3CDTF">2015-07-07T12:46:54Z</dcterms:modified>
</cp:coreProperties>
</file>